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adminpamfa.sharepoint.com/sites/SGC/Shared Documents/General/29. SGC/5. Procedimientos CER/Normas Inocuidad/Sostenibilidad v.2/"/>
    </mc:Choice>
  </mc:AlternateContent>
  <xr:revisionPtr revIDLastSave="206" documentId="106_{1AA08970-C23D-4347-A8DE-2356B09FA83D}" xr6:coauthVersionLast="47" xr6:coauthVersionMax="47" xr10:uidLastSave="{52DF4BC8-30B5-46AF-9101-C79683A9AD02}"/>
  <bookViews>
    <workbookView xWindow="-120" yWindow="-120" windowWidth="29040" windowHeight="15720" xr2:uid="{00000000-000D-0000-FFFF-FFFF00000000}"/>
  </bookViews>
  <sheets>
    <sheet name="Sustainability Standard" sheetId="1" r:id="rId1"/>
  </sheets>
  <definedNames>
    <definedName name="_Hlk67400721" localSheetId="0">'Sustainability Standard'!$D$109</definedName>
    <definedName name="_Hlk67574704" localSheetId="0">'Sustainability Standard'!$D$121</definedName>
    <definedName name="_Hlk72871447" localSheetId="0">'Sustainability Standard'!$D$73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9" i="1" l="1"/>
  <c r="G95" i="1"/>
  <c r="G96" i="1"/>
  <c r="G98" i="1"/>
  <c r="G99" i="1"/>
  <c r="G100" i="1"/>
  <c r="G101" i="1"/>
  <c r="I101" i="1"/>
  <c r="G158" i="1"/>
  <c r="G156" i="1"/>
  <c r="G155" i="1"/>
  <c r="G153" i="1"/>
  <c r="G152" i="1"/>
  <c r="G150" i="1"/>
  <c r="G148" i="1"/>
  <c r="G147" i="1"/>
  <c r="G141" i="1"/>
  <c r="G140" i="1"/>
  <c r="G139" i="1"/>
  <c r="G138" i="1"/>
  <c r="G137" i="1"/>
  <c r="G136" i="1"/>
  <c r="G135" i="1"/>
  <c r="G134" i="1"/>
  <c r="G133" i="1"/>
  <c r="G132" i="1"/>
  <c r="G131" i="1"/>
  <c r="G130" i="1"/>
  <c r="G129" i="1"/>
  <c r="G128" i="1"/>
  <c r="G127" i="1"/>
  <c r="G126" i="1"/>
  <c r="G125" i="1"/>
  <c r="G124" i="1"/>
  <c r="G123" i="1"/>
  <c r="G121" i="1"/>
  <c r="G120" i="1"/>
  <c r="G119" i="1"/>
  <c r="G117" i="1"/>
  <c r="G116" i="1"/>
  <c r="G115" i="1"/>
  <c r="G114" i="1"/>
  <c r="G110" i="1"/>
  <c r="G109" i="1"/>
  <c r="G107" i="1"/>
  <c r="G106" i="1"/>
  <c r="G104" i="1"/>
  <c r="G103" i="1"/>
  <c r="G88" i="1"/>
  <c r="G85" i="1"/>
  <c r="G84" i="1"/>
  <c r="G83" i="1"/>
  <c r="G82" i="1"/>
  <c r="G80" i="1"/>
  <c r="G79" i="1"/>
  <c r="G78" i="1"/>
  <c r="G77" i="1"/>
  <c r="G76" i="1"/>
  <c r="G75" i="1"/>
  <c r="G74" i="1"/>
  <c r="G73" i="1"/>
  <c r="G72" i="1"/>
  <c r="G71" i="1"/>
  <c r="G70" i="1"/>
  <c r="G69" i="1"/>
  <c r="G67" i="1"/>
  <c r="G66" i="1"/>
  <c r="G65" i="1"/>
  <c r="G64" i="1"/>
  <c r="G62" i="1"/>
  <c r="G61" i="1"/>
  <c r="G60" i="1"/>
  <c r="G58" i="1"/>
  <c r="G56" i="1"/>
  <c r="G55" i="1"/>
  <c r="I55" i="1" s="1"/>
  <c r="I53" i="1"/>
  <c r="I52" i="1"/>
  <c r="I51" i="1"/>
  <c r="I50" i="1"/>
  <c r="I49" i="1"/>
  <c r="I56" i="1"/>
  <c r="I58" i="1"/>
  <c r="I62" i="1"/>
  <c r="I61" i="1"/>
  <c r="I60" i="1"/>
  <c r="I67" i="1"/>
  <c r="I66" i="1"/>
  <c r="I65" i="1"/>
  <c r="I64" i="1"/>
  <c r="I80" i="1"/>
  <c r="I79" i="1"/>
  <c r="I78" i="1"/>
  <c r="I77" i="1"/>
  <c r="I76" i="1"/>
  <c r="I75" i="1"/>
  <c r="I74" i="1"/>
  <c r="I73" i="1"/>
  <c r="I72" i="1"/>
  <c r="I71" i="1"/>
  <c r="I70" i="1"/>
  <c r="I69" i="1"/>
  <c r="I88" i="1"/>
  <c r="I87" i="1"/>
  <c r="I86" i="1"/>
  <c r="I85" i="1"/>
  <c r="I84" i="1"/>
  <c r="I83" i="1"/>
  <c r="I82" i="1"/>
  <c r="I100" i="1"/>
  <c r="I99" i="1"/>
  <c r="I98" i="1"/>
  <c r="I97" i="1"/>
  <c r="I96" i="1"/>
  <c r="I95" i="1"/>
  <c r="I94" i="1"/>
  <c r="I104" i="1"/>
  <c r="I103" i="1"/>
  <c r="I107" i="1"/>
  <c r="I106" i="1"/>
  <c r="I112" i="1"/>
  <c r="I111" i="1"/>
  <c r="I110" i="1"/>
  <c r="I109" i="1"/>
  <c r="I117" i="1"/>
  <c r="I116" i="1"/>
  <c r="I115" i="1"/>
  <c r="I114" i="1"/>
  <c r="I120" i="1"/>
  <c r="I121" i="1"/>
  <c r="G50" i="1"/>
  <c r="G51" i="1"/>
  <c r="G52" i="1"/>
  <c r="G53" i="1"/>
  <c r="G49" i="1"/>
  <c r="G59" i="1" l="1"/>
  <c r="G118" i="1"/>
  <c r="G122" i="1"/>
  <c r="G63" i="1"/>
  <c r="G157" i="1"/>
  <c r="G154" i="1"/>
  <c r="G151" i="1"/>
  <c r="G145" i="1"/>
  <c r="G113" i="1"/>
  <c r="G108" i="1"/>
  <c r="G105" i="1"/>
  <c r="G102" i="1"/>
  <c r="G93" i="1"/>
  <c r="G81" i="1"/>
  <c r="I160" i="1"/>
  <c r="I159" i="1"/>
  <c r="I158" i="1"/>
  <c r="I156" i="1"/>
  <c r="I155" i="1"/>
  <c r="I153" i="1"/>
  <c r="I152" i="1"/>
  <c r="I150" i="1"/>
  <c r="I149" i="1"/>
  <c r="I148" i="1"/>
  <c r="I147" i="1"/>
  <c r="I146" i="1"/>
  <c r="I141" i="1"/>
  <c r="I140" i="1"/>
  <c r="I139" i="1"/>
  <c r="I138" i="1"/>
  <c r="I137" i="1"/>
  <c r="I136" i="1"/>
  <c r="I135" i="1"/>
  <c r="I134" i="1"/>
  <c r="I133" i="1"/>
  <c r="I132" i="1"/>
  <c r="I131" i="1"/>
  <c r="I130" i="1"/>
  <c r="I129" i="1"/>
  <c r="I128" i="1"/>
  <c r="I127" i="1"/>
  <c r="I126" i="1"/>
  <c r="I125" i="1"/>
  <c r="I124" i="1"/>
  <c r="I123" i="1"/>
  <c r="I119" i="1"/>
  <c r="I118" i="1" s="1"/>
  <c r="G68" i="1"/>
  <c r="G57" i="1"/>
  <c r="G54" i="1"/>
  <c r="G48" i="1"/>
  <c r="G34" i="1" l="1"/>
  <c r="G144" i="1"/>
  <c r="G92" i="1"/>
  <c r="I122" i="1"/>
  <c r="I113" i="1"/>
  <c r="I151" i="1"/>
  <c r="I145" i="1"/>
  <c r="I108" i="1"/>
  <c r="I105" i="1"/>
  <c r="I102" i="1"/>
  <c r="I93" i="1"/>
  <c r="I81" i="1"/>
  <c r="I157" i="1"/>
  <c r="I154" i="1"/>
  <c r="I57" i="1"/>
  <c r="I54" i="1"/>
  <c r="I68" i="1"/>
  <c r="I59" i="1"/>
  <c r="I92" i="1" l="1"/>
  <c r="G161" i="1"/>
  <c r="I144" i="1"/>
  <c r="I63" i="1"/>
  <c r="I48" i="1"/>
  <c r="I34" i="1" l="1"/>
  <c r="I161" i="1" s="1"/>
  <c r="H1" i="1" s="1"/>
</calcChain>
</file>

<file path=xl/sharedStrings.xml><?xml version="1.0" encoding="utf-8"?>
<sst xmlns="http://schemas.openxmlformats.org/spreadsheetml/2006/main" count="346" uniqueCount="329">
  <si>
    <t>General Information</t>
  </si>
  <si>
    <t>Contact</t>
  </si>
  <si>
    <t>Organization Name:</t>
  </si>
  <si>
    <t>Contact First Name:</t>
  </si>
  <si>
    <t>Contact Last name:</t>
  </si>
  <si>
    <t>Contact Email:</t>
  </si>
  <si>
    <t>Contact Phone:</t>
  </si>
  <si>
    <r>
      <t xml:space="preserve">Product List </t>
    </r>
    <r>
      <rPr>
        <sz val="10"/>
        <color theme="2" tint="-0.499984740745262"/>
        <rFont val="Helvetica"/>
      </rPr>
      <t xml:space="preserve"> (</t>
    </r>
    <r>
      <rPr>
        <i/>
        <sz val="10"/>
        <color theme="2" tint="-0.499984740745262"/>
        <rFont val="Helvetica"/>
      </rPr>
      <t>separate products by comma)</t>
    </r>
  </si>
  <si>
    <t>Product List:</t>
  </si>
  <si>
    <t>Farm Operation</t>
  </si>
  <si>
    <t>Type:</t>
  </si>
  <si>
    <t>Name:</t>
  </si>
  <si>
    <t>Address:</t>
  </si>
  <si>
    <t>Zip Code:</t>
  </si>
  <si>
    <t>City:</t>
  </si>
  <si>
    <t>State:</t>
  </si>
  <si>
    <t>Country:</t>
  </si>
  <si>
    <t>Facility Operation</t>
  </si>
  <si>
    <t>Question Number</t>
  </si>
  <si>
    <t>Question Title</t>
  </si>
  <si>
    <t>Question</t>
  </si>
  <si>
    <t xml:space="preserve">Answer                                                             </t>
  </si>
  <si>
    <t xml:space="preserve">Score                                                             </t>
  </si>
  <si>
    <t>Possible Points</t>
  </si>
  <si>
    <t>Comments</t>
  </si>
  <si>
    <t xml:space="preserve">Question Points                                            </t>
  </si>
  <si>
    <t>1. Organization</t>
  </si>
  <si>
    <t>1.1. Environmental Certifications</t>
  </si>
  <si>
    <t>1.01.01</t>
  </si>
  <si>
    <t>Certifications</t>
  </si>
  <si>
    <t xml:space="preserve">Is production currently certified under any other program(s) addressing elements of sustainable agriculture and requiring an on-site audit? (Informational only, answer will not affect score.)
</t>
  </si>
  <si>
    <t>Demeter Certified Biodynamic</t>
  </si>
  <si>
    <t>Eco Apple</t>
  </si>
  <si>
    <t>Equitable Food Initiative</t>
  </si>
  <si>
    <t>Fair Food Program</t>
  </si>
  <si>
    <t>Food Alliance</t>
  </si>
  <si>
    <t>Protected Harvest</t>
  </si>
  <si>
    <t>Rainforest Alliance</t>
  </si>
  <si>
    <t>SCS Sustainably Grown</t>
  </si>
  <si>
    <t>TruEarth</t>
  </si>
  <si>
    <t>USDA Organic</t>
  </si>
  <si>
    <t>Other (describe in comment box)</t>
  </si>
  <si>
    <t>1.2. Policies</t>
  </si>
  <si>
    <t>1.02.01</t>
  </si>
  <si>
    <r>
      <t xml:space="preserve">No biosolid use 
</t>
    </r>
    <r>
      <rPr>
        <b/>
        <sz val="9"/>
        <rFont val="Helvetica"/>
      </rPr>
      <t>Minimum Requirement</t>
    </r>
  </si>
  <si>
    <t xml:space="preserve">Is there a written policy statement prohibiting the application of both untreated and treated biosolids to production sites for at least one year prior to production?
</t>
  </si>
  <si>
    <t>1.02.02</t>
  </si>
  <si>
    <r>
      <t xml:space="preserve">GMO transparency </t>
    </r>
    <r>
      <rPr>
        <b/>
        <sz val="9"/>
        <rFont val="Helvetica"/>
      </rPr>
      <t>Minimum Requirement</t>
    </r>
  </si>
  <si>
    <t xml:space="preserve">If the crops/ ingredients grown are modified using GMO technologies, is there a written policy that they will be disclosed to the buyer?
</t>
  </si>
  <si>
    <t>1.02.03</t>
  </si>
  <si>
    <r>
      <t xml:space="preserve">CRISPR transparency </t>
    </r>
    <r>
      <rPr>
        <b/>
        <sz val="9"/>
        <rFont val="Helvetica"/>
      </rPr>
      <t>Minimum Requirement</t>
    </r>
  </si>
  <si>
    <t xml:space="preserve">If the crops/ ingredients grown are modified using CRISPR technologies, is there a written policy that they will be disclosed to the buyer?
</t>
  </si>
  <si>
    <t>1.02.04</t>
  </si>
  <si>
    <r>
      <t xml:space="preserve">Legal compliance </t>
    </r>
    <r>
      <rPr>
        <b/>
        <sz val="9"/>
        <rFont val="Helvetica"/>
      </rPr>
      <t>Minimum Requirement</t>
    </r>
  </si>
  <si>
    <t xml:space="preserve">Is there a policy that the organization complies with all laws and regulations governing pesticide and nutrient use, labor, hiring and employment practices, and employee health and safety?  
</t>
  </si>
  <si>
    <t>1.02.05</t>
  </si>
  <si>
    <r>
      <t xml:space="preserve">Group certification </t>
    </r>
    <r>
      <rPr>
        <b/>
        <sz val="9"/>
        <rFont val="Helvetica"/>
      </rPr>
      <t>Minimum Requirement</t>
    </r>
    <r>
      <rPr>
        <sz val="9"/>
        <rFont val="Helvetica"/>
      </rPr>
      <t xml:space="preserve"> for Group certification only</t>
    </r>
  </si>
  <si>
    <t xml:space="preserve">Does the Group maintain an Internal Management System (IMS) to ensure facility and producer group member compliance with the Sustainability Standard certification criteria? Does the IMS meet all minimum requirements identified in the IMS Checklist?
</t>
  </si>
  <si>
    <t>1.3. Air Quality</t>
  </si>
  <si>
    <t>1.03.01</t>
  </si>
  <si>
    <t>Protect air quality</t>
  </si>
  <si>
    <t xml:space="preserve">Does the organization have measures in place to protect air quality?
- Reducing odors by carefully handling and storing bulk materials (e.g., manure, waste)
- Modifying existing equipment to reduce emissions
- Purchasing utilities that use less energy or have lower emissions (e.g., tractors, irrigation pumps, processing equipment, lighting, HVAC systems) 
- Keeping vehicle use to a minimum (e.g., practices that reduce tractor passes, motorized transportation needs) 
- Adjusting timing of operations (e.g., no tillage during high winds, indoor environmental control changes based on seasonal trends) 
- Paving roads on site 
- Applying suppressants on unpaved roads 
- Establishing and maintaining wind breaks 
- Reducing chemical drift (outdoors or indoors)
- Managing humidity, ventilation, and/or temperature to prevent the prevalence of molds, bacteria and other airborne pathogens in damp, indoor environments
- Implementing or updating infrastructure to filter airborne pathogens in indoor environments
</t>
  </si>
  <si>
    <t>1.03.02</t>
  </si>
  <si>
    <t xml:space="preserve">Prohibit burning  </t>
  </si>
  <si>
    <t xml:space="preserve">Does the organization have a policy to prohibit burning trash, vegetation, and crop residue, except where the auditee is participating in scientific research or where used as a recommended best management practice?
</t>
  </si>
  <si>
    <t>1.4. Water Conservation</t>
  </si>
  <si>
    <t>1.04.01</t>
  </si>
  <si>
    <t>Watershed improvements</t>
  </si>
  <si>
    <t xml:space="preserve">Does the organization participate in efforts to improve local and/or regional watersheds? 
</t>
  </si>
  <si>
    <t>1.5. Energy Conservation</t>
  </si>
  <si>
    <t>1.05.01</t>
  </si>
  <si>
    <t xml:space="preserve">Greenhouse gas accounting </t>
  </si>
  <si>
    <t xml:space="preserve">Does the organization complete an annual greenhouse gas accounting assessment? 
</t>
  </si>
  <si>
    <t>1.05.02</t>
  </si>
  <si>
    <t>Science-based targets</t>
  </si>
  <si>
    <t xml:space="preserve">Has the organization established a science-based target for greenhouse gas emissions reductions?
</t>
  </si>
  <si>
    <t>1.05.03</t>
  </si>
  <si>
    <t>Reduce food miles</t>
  </si>
  <si>
    <t xml:space="preserve">Does the organization have measures in place to reduce food miles or transport emissions for product distribution?
</t>
  </si>
  <si>
    <t>1.6. Waste and Recycling</t>
  </si>
  <si>
    <t>1.06.01</t>
  </si>
  <si>
    <t xml:space="preserve">Food loss diversion </t>
  </si>
  <si>
    <t xml:space="preserve">Does the organization track and have measures in place to divert food loss from landfill through one or more of the following strategies?
- Donating to food banks, shelters, schools, or other organizations
- Feeding animals or leaving unharvested 
- Composting 
- Anaerobic digestion with beneficial use of digestate/biosolids
</t>
  </si>
  <si>
    <t>1.06.02</t>
  </si>
  <si>
    <t>Material waste diversion</t>
  </si>
  <si>
    <t xml:space="preserve">Does the organization track and have measures in place to divert non-organic material waste from landfill using the following strategies:
- Materials reuse
- Materials recycling
</t>
  </si>
  <si>
    <t>1.06.03</t>
  </si>
  <si>
    <t xml:space="preserve">Sustainable packaging </t>
  </si>
  <si>
    <t xml:space="preserve">Does the organization use consumer product packaging that improves sustainability?
Examples include:
- Biodegradable material
- Reusable material
- Compostable material
- Post-consumer recycled material
- No consumer packaging material used (bulk)
- Other (please describe); Recyclable material is not eligible for credit due to very low rates of recyclable materials actually being recycled. 
</t>
  </si>
  <si>
    <t>1.06.04</t>
  </si>
  <si>
    <t xml:space="preserve">Recycled content </t>
  </si>
  <si>
    <t xml:space="preserve">Is it standard practice for the organization to purchase supplies with incorporated recycled content?
</t>
  </si>
  <si>
    <t>1.7. Worker Safety and Welfare</t>
  </si>
  <si>
    <t>1.07.01</t>
  </si>
  <si>
    <t xml:space="preserve">Workers’ rights </t>
  </si>
  <si>
    <t xml:space="preserve">Does the organization have written policies and practices in place to uphold workers’ rights regarding the following issues? 
- Non-discrimination policy
- No harassment policy 
- Procedures for employees to express grievances without fear of retaliation.
</t>
  </si>
  <si>
    <t>1.07.02</t>
  </si>
  <si>
    <t xml:space="preserve">Collective bargaining </t>
  </si>
  <si>
    <t xml:space="preserve">Does the organization have a written policy that explicitly provides employees the right to collective bargaining?
</t>
  </si>
  <si>
    <t>1.07.03</t>
  </si>
  <si>
    <t xml:space="preserve">Fair hiring practices </t>
  </si>
  <si>
    <t xml:space="preserve">Does the organization employ fair and transparent hiring practices? 
- Terms of employment are disclosed during recruiting / before hire
- Employees hired directly
- No recruitment fees 
</t>
  </si>
  <si>
    <t>1.07.04</t>
  </si>
  <si>
    <t xml:space="preserve">Fair pay practices </t>
  </si>
  <si>
    <t xml:space="preserve">Does the organization employ fair and transparent pay practices?
- All work hours recorded and compensated, e.g., via automated tracking 
- Piece-rate workers earn at least minimum wage or employees are paid hourly 
</t>
  </si>
  <si>
    <t>1.07.05</t>
  </si>
  <si>
    <t xml:space="preserve">Personal protective equipment </t>
  </si>
  <si>
    <t xml:space="preserve">Does the organization provide training and personal protective equipment for pesticide handlers, applicators and any workers performing potentially dangerous tasks?
</t>
  </si>
  <si>
    <t>1.07.06</t>
  </si>
  <si>
    <t xml:space="preserve">Annual medical monitoring </t>
  </si>
  <si>
    <t xml:space="preserve">Does the organization provide annual medical monitoring for workers handing organophosphates or carbamates with WARNING/DANGER or RED/YELLOW label? 
</t>
  </si>
  <si>
    <t>1.07.07</t>
  </si>
  <si>
    <t>Workers’ compensation</t>
  </si>
  <si>
    <t xml:space="preserve">Does the organization guarantee workers paid medical care for work-related injury and illnesses and compensation for lost wages during recovery?
</t>
  </si>
  <si>
    <t>1.07.08</t>
  </si>
  <si>
    <t xml:space="preserve">Employee advancement </t>
  </si>
  <si>
    <t xml:space="preserve">Does the organization provide opportunities or incentives for employee advancement? 
Examples include:
- Employee education and cost share
- Educational leave
- Internal advancement vs. external hires
- In-house education and training
- Incentive or quality bonuses
- Profit sharing with employees/trade partners
- Safety incentives
</t>
  </si>
  <si>
    <t>1.07.09</t>
  </si>
  <si>
    <t xml:space="preserve">Tracking worker safety </t>
  </si>
  <si>
    <t xml:space="preserve">Does the organization work to improve incident rates?
</t>
  </si>
  <si>
    <t>1.07.10</t>
  </si>
  <si>
    <t>Improving working conditions</t>
  </si>
  <si>
    <t xml:space="preserve">Does the organization implement practices to improve working conditions?
Examples include:
- Incorporation of automation
- Workers are not required to regularly work more than 48 hours per week.
- Lunch and work breaks are granted and respected.
- Disciplinary measures are clearly outlined and appropriate. These measures are communicated to all workers.
- Management provides information on workers’ rights to organize.
- Workers have tools and work clothes that are replaced regularly and free of charge.
- Provide safe transport for workers to and from housing
</t>
  </si>
  <si>
    <t>1.07.11</t>
  </si>
  <si>
    <t>Additional social responsibility practices</t>
  </si>
  <si>
    <t xml:space="preserve">Does the organization implement additional socially responsible practices?
Examples include:
- Provide livable housing
- Provide access to 24-hour medical care
- Provide access to dental care and psychological care
- Provide access to AA programs
- Provide access to domestic violence prevention programs
- Provide daycare and schooling for children 
- Provide adult literacy programs
- Provide opportunities for adults to gain high school diploma. 
</t>
  </si>
  <si>
    <t>1.07.12</t>
  </si>
  <si>
    <t>Tracking additional social responsibility practices</t>
  </si>
  <si>
    <t>Does the organization track and communicate additional social responsibility practices?</t>
  </si>
  <si>
    <t>1.8. Sustainability and Stewardship</t>
  </si>
  <si>
    <t>1.08.01</t>
  </si>
  <si>
    <t xml:space="preserve">Sustainability team </t>
  </si>
  <si>
    <t xml:space="preserve">Does the organization have employee(s) dedicated to sustainability initiatives within their organization?
</t>
  </si>
  <si>
    <t>1.08.02</t>
  </si>
  <si>
    <t xml:space="preserve">Sustainability goals </t>
  </si>
  <si>
    <t xml:space="preserve">Does the organization have a written sustainability plan addressing goals for company operations?
</t>
  </si>
  <si>
    <t>1.08.03</t>
  </si>
  <si>
    <t xml:space="preserve">Sustainability reporting </t>
  </si>
  <si>
    <t xml:space="preserve">Does the organization publicly report on sustainability goals and progress towards goals?
</t>
  </si>
  <si>
    <t>1.08.04</t>
  </si>
  <si>
    <t xml:space="preserve">On-site research </t>
  </si>
  <si>
    <t xml:space="preserve">Has on-site research been conducted or supported financially or otherwise in the past year?
</t>
  </si>
  <si>
    <t>1.08.05</t>
  </si>
  <si>
    <t>Science-based procedures</t>
  </si>
  <si>
    <t xml:space="preserve">Are science-based procedures used for on-site research?
</t>
  </si>
  <si>
    <t>1.08.06</t>
  </si>
  <si>
    <t xml:space="preserve">Sustainable agriculture training </t>
  </si>
  <si>
    <t xml:space="preserve">Do employee(s) dedicated to sustainability initiatives within the organization participate in ongoing training related to sustainable agriculture?
</t>
  </si>
  <si>
    <t>1.08.07</t>
  </si>
  <si>
    <t>Hosting training</t>
  </si>
  <si>
    <t xml:space="preserve">Has the organization provided, hosted or supported one or more events in the past three years that include training in one or more aspects of sustainable agriculture?
</t>
  </si>
  <si>
    <t>1.9. Informational</t>
  </si>
  <si>
    <t>1.09.01</t>
  </si>
  <si>
    <t xml:space="preserve">Informational </t>
  </si>
  <si>
    <t xml:space="preserve">Have any of the operations in the scope of the application been cited for violations of any legal requirements since the previous audit or within the last three years if they are a new applicant? If yes, has the operation made changes to correct violations? 
</t>
  </si>
  <si>
    <t>1.09.02</t>
  </si>
  <si>
    <t xml:space="preserve">Have any operations in the scope of the application experienced an environmental emergency since the previous audit, or within the past three years for new applicants? 
</t>
  </si>
  <si>
    <t>2. Farm</t>
  </si>
  <si>
    <t>2.1. Biodiversity and Environmental Protection</t>
  </si>
  <si>
    <t>2.01.01</t>
  </si>
  <si>
    <t>Protect sensitive areas</t>
  </si>
  <si>
    <t xml:space="preserve">Does the farm map and protect all environmentally sensitive areas within and adjacent to production areas?
</t>
  </si>
  <si>
    <t>2.01.02</t>
  </si>
  <si>
    <t xml:space="preserve">Avoid sensitive areas </t>
  </si>
  <si>
    <t xml:space="preserve">Are environmentally sensitive areas avoided when putting new land into production?
</t>
  </si>
  <si>
    <t>2.01.03</t>
  </si>
  <si>
    <t xml:space="preserve">Visual monitoring </t>
  </si>
  <si>
    <t xml:space="preserve">Are all environmentally sensitive areas within and adjacent to production sites visually monitored at least annually?
</t>
  </si>
  <si>
    <t>2.01.04</t>
  </si>
  <si>
    <t xml:space="preserve">Quantitative data </t>
  </si>
  <si>
    <t xml:space="preserve">Are quantitative data collected on the quality of sensitive areas at production sites? 
</t>
  </si>
  <si>
    <t>2.01.04a</t>
  </si>
  <si>
    <t>Improvement over time</t>
  </si>
  <si>
    <t xml:space="preserve">Do quantitative data on the quality of sensitive areas at production sites show improvement over time?
</t>
  </si>
  <si>
    <t>2.01.05</t>
  </si>
  <si>
    <t>Biodiversity conservation</t>
  </si>
  <si>
    <t xml:space="preserve">Does the organization restore or conserve habitat for native species and wildlife to promote biodiversity?
</t>
  </si>
  <si>
    <t>2.01.06</t>
  </si>
  <si>
    <t xml:space="preserve">Pollinator habitat </t>
  </si>
  <si>
    <t xml:space="preserve">Does organization create habitat and forage sources for pollinators?
</t>
  </si>
  <si>
    <t>2.01.07</t>
  </si>
  <si>
    <t xml:space="preserve">Reducing impacts of managed bees </t>
  </si>
  <si>
    <t xml:space="preserve">Does the operation employ measures to reduce ecological impacts of any managed pollinators used in production?
</t>
  </si>
  <si>
    <t>2.2. Environmental Emergency Management</t>
  </si>
  <si>
    <t>2.02.01</t>
  </si>
  <si>
    <t xml:space="preserve">Emergency procedures posted </t>
  </si>
  <si>
    <t xml:space="preserve">Are emergency contact information and basic staff procedures readily available at likely locations in the event of possible emergencies including natural disasters? (E.g., vehicle accident, fire, worker pesticide exposure, earthquake) 
</t>
  </si>
  <si>
    <t>2.02.02</t>
  </si>
  <si>
    <t>Environmental emergency management plans</t>
  </si>
  <si>
    <t xml:space="preserve">Are written environmental emergency management plans available in the event of possible emergencies, including potential emergencies, staff roles and responsibilities, and resources for response, control, containment and/or cleanup? Are employees trained on emergency management plans?  
</t>
  </si>
  <si>
    <t>2.3. Fertilizer and Pesticide Drift</t>
  </si>
  <si>
    <t>2.03.01</t>
  </si>
  <si>
    <t xml:space="preserve">Equipment calibration </t>
  </si>
  <si>
    <t xml:space="preserve">Are pesticide and nutrient application equipment calibrated at least annually, or more frequently if recommended by the manufacturer and are procedures (methods) and results documented?
</t>
  </si>
  <si>
    <t>2.03.02</t>
  </si>
  <si>
    <t xml:space="preserve">Drift mitigation plans </t>
  </si>
  <si>
    <t xml:space="preserve">Are comprehensive drift management plans containing the following elements written and implemented? 
- Training protocol for staff   
- Weather conditions that are unsafe for specific types of pesticide applications 
- Information to help applicator select or adjust formulations, additives, equipment, techniques or other options to reduce drift   
- Contact information for those requiring notification if unexpected drift has occurred.
- List of on-farm practices in place to mitigate pesticide drift (e.g. vegetative buffer zones/strips)
</t>
  </si>
  <si>
    <t>2.4. Soil Health</t>
  </si>
  <si>
    <t>2.04.01</t>
  </si>
  <si>
    <t xml:space="preserve">Erosion mitigation </t>
  </si>
  <si>
    <t xml:space="preserve">Does the organization mitigate the risk of soil erosion? </t>
  </si>
  <si>
    <t>2.04.02</t>
  </si>
  <si>
    <t xml:space="preserve">Advanced soil health testing </t>
  </si>
  <si>
    <t>Does the organization monitor and record advanced soil health indicators?</t>
  </si>
  <si>
    <t>2.04.03</t>
  </si>
  <si>
    <t xml:space="preserve">Improving soil health </t>
  </si>
  <si>
    <t>Does the organization implement adequate protective/corrective measures for maintaining or improving soil health indicators?</t>
  </si>
  <si>
    <t>2.04.04</t>
  </si>
  <si>
    <t xml:space="preserve">Soil health improvement goals </t>
  </si>
  <si>
    <t>2.5. Water Conservation</t>
  </si>
  <si>
    <t>2.05.01</t>
  </si>
  <si>
    <t>Prevent contamination</t>
  </si>
  <si>
    <t xml:space="preserve">Does the organization implement measures to prevent water contamination with sediment, nutrients and pesticides?
</t>
  </si>
  <si>
    <t>2.05.02</t>
  </si>
  <si>
    <t>Irrigation based on crop need</t>
  </si>
  <si>
    <t xml:space="preserve">Does the organization make irrigation decisions based on documented crop need(s)?
</t>
  </si>
  <si>
    <t>2.05.03</t>
  </si>
  <si>
    <t xml:space="preserve">Irrigation use efficiency </t>
  </si>
  <si>
    <t xml:space="preserve">Is irrigation use efficiency calculated and recorded?
</t>
  </si>
  <si>
    <t>2.05.04</t>
  </si>
  <si>
    <t xml:space="preserve">Irrigation efficiency improvements  </t>
  </si>
  <si>
    <t xml:space="preserve">Does the organization implement measures to improve irrigation water use efficiency? 
</t>
  </si>
  <si>
    <t>2.6. Energy Conservation</t>
  </si>
  <si>
    <t>2.06.01</t>
  </si>
  <si>
    <t xml:space="preserve">Energy efficiency on-farm </t>
  </si>
  <si>
    <t xml:space="preserve">Does the organization implement energy efficiency measures to reduce energy used for crop production?
</t>
  </si>
  <si>
    <t>2.06.01a</t>
  </si>
  <si>
    <t xml:space="preserve">Has the organization improved energy use efficiency?
</t>
  </si>
  <si>
    <t>2.06.02</t>
  </si>
  <si>
    <t xml:space="preserve">Renewable energy on-farm </t>
  </si>
  <si>
    <t xml:space="preserve">Does the organization use renewable energy for crop production? 
</t>
  </si>
  <si>
    <t>2.7. IPM and Nutrient Management</t>
  </si>
  <si>
    <t>2.07.01</t>
  </si>
  <si>
    <t>IPM resources</t>
  </si>
  <si>
    <t>2.07.02</t>
  </si>
  <si>
    <r>
      <t xml:space="preserve">Identification    </t>
    </r>
    <r>
      <rPr>
        <b/>
        <sz val="9"/>
        <rFont val="Helvetica"/>
      </rPr>
      <t>Minimum Requirement</t>
    </r>
    <r>
      <rPr>
        <sz val="9"/>
        <rFont val="Helvetica"/>
      </rPr>
      <t xml:space="preserve">  </t>
    </r>
  </si>
  <si>
    <t>Does the organization identify key pests, weeds, and diseases (those which usually require action to prevent economic losses) and understand their biology?</t>
  </si>
  <si>
    <t>2.07.03</t>
  </si>
  <si>
    <r>
      <t xml:space="preserve">Prevention 
</t>
    </r>
    <r>
      <rPr>
        <b/>
        <sz val="9"/>
        <rFont val="Helvetica"/>
      </rPr>
      <t>Minimum Requirement</t>
    </r>
    <r>
      <rPr>
        <sz val="9"/>
        <rFont val="Helvetica"/>
      </rPr>
      <t xml:space="preserve">  </t>
    </r>
  </si>
  <si>
    <t>Does the organization implement effective non-chemical strategies to prevent losses by key pests?</t>
  </si>
  <si>
    <t>2.07.04</t>
  </si>
  <si>
    <r>
      <t xml:space="preserve">Monitoring         </t>
    </r>
    <r>
      <rPr>
        <b/>
        <sz val="9"/>
        <rFont val="Helvetica"/>
      </rPr>
      <t xml:space="preserve">Minimum Requirement </t>
    </r>
    <r>
      <rPr>
        <sz val="9"/>
        <rFont val="Helvetica"/>
      </rPr>
      <t xml:space="preserve"> </t>
    </r>
  </si>
  <si>
    <t>Does the organization implement effective scouting, sampling and monitoring techniques for all key pests for which these techniques are available?</t>
  </si>
  <si>
    <t>2.07.05</t>
  </si>
  <si>
    <r>
      <t xml:space="preserve">Economic thresholds </t>
    </r>
    <r>
      <rPr>
        <b/>
        <sz val="9"/>
        <rFont val="Helvetica"/>
      </rPr>
      <t xml:space="preserve">Minimum Requirement </t>
    </r>
    <r>
      <rPr>
        <sz val="9"/>
        <rFont val="Helvetica"/>
      </rPr>
      <t xml:space="preserve"> </t>
    </r>
  </si>
  <si>
    <t>Does the organization use science-based economic thresholds to determine if and when to take action for each key pest for which thresholds are available?</t>
  </si>
  <si>
    <t>2.07.06</t>
  </si>
  <si>
    <r>
      <t xml:space="preserve">Non-chemical intervention 
</t>
    </r>
    <r>
      <rPr>
        <b/>
        <sz val="9"/>
        <rFont val="Helvetica"/>
      </rPr>
      <t>Minimum Requirement</t>
    </r>
    <r>
      <rPr>
        <sz val="9"/>
        <rFont val="Helvetica"/>
      </rPr>
      <t xml:space="preserve">  </t>
    </r>
  </si>
  <si>
    <t>Are effective non-chemical intervention strategies - cultural, biological and/or mechanical - implemented to manage key pests?</t>
  </si>
  <si>
    <t>2.07.07</t>
  </si>
  <si>
    <r>
      <t xml:space="preserve">Pesticide use justification        </t>
    </r>
    <r>
      <rPr>
        <b/>
        <sz val="9"/>
        <rFont val="Helvetica"/>
      </rPr>
      <t>Minimum Requirement</t>
    </r>
    <r>
      <rPr>
        <sz val="9"/>
        <rFont val="Helvetica"/>
      </rPr>
      <t xml:space="preserve">  </t>
    </r>
  </si>
  <si>
    <t>Are pesticide applications tied to a documented need?</t>
  </si>
  <si>
    <t>2.07.08</t>
  </si>
  <si>
    <r>
      <t xml:space="preserve">Pesticide application records              </t>
    </r>
    <r>
      <rPr>
        <b/>
        <sz val="9"/>
        <rFont val="Helvetica"/>
      </rPr>
      <t>Minimum Requirement</t>
    </r>
    <r>
      <rPr>
        <sz val="9"/>
        <rFont val="Helvetica"/>
      </rPr>
      <t xml:space="preserve">  </t>
    </r>
  </si>
  <si>
    <t>Are there complete and legible pesticide application records for the current season that include location, date, time, material applied, REI, rate, applicator name, application method, wind speed and direction, air temperature and target pest?</t>
  </si>
  <si>
    <t>2.07.09</t>
  </si>
  <si>
    <t xml:space="preserve">Pesticide risk reduction </t>
  </si>
  <si>
    <t>Is pesticide risk tracked and reduced over time?</t>
  </si>
  <si>
    <t>2.07.10</t>
  </si>
  <si>
    <t xml:space="preserve">Pesticide resistance identification  </t>
  </si>
  <si>
    <t>Does the organization identify specific pesticides and pests at the greatest risk for developing resistance?</t>
  </si>
  <si>
    <t>2.07.11</t>
  </si>
  <si>
    <r>
      <t xml:space="preserve">Pesticide resistance mitigation  
</t>
    </r>
    <r>
      <rPr>
        <b/>
        <sz val="9"/>
        <rFont val="Helvetica"/>
      </rPr>
      <t xml:space="preserve">Minimum Requirement </t>
    </r>
    <r>
      <rPr>
        <sz val="9"/>
        <rFont val="Helvetica"/>
      </rPr>
      <t xml:space="preserve"> </t>
    </r>
  </si>
  <si>
    <t xml:space="preserve">Does the organization implement effective strategies to mitigate the risk of resistance for pests and pesticides at the greatest risk?
- Untreated refuges
- Crop rotation
- Rotating modes of action 
- Tank mixing multiple modes of action  
- Rotating chemical and non-chemical methods
- Use of mating disruption
- Other (scouting, monitoring and use of thresholds is not eligible for credit on this question.) 
</t>
  </si>
  <si>
    <t>2.07.12</t>
  </si>
  <si>
    <t xml:space="preserve">Evaluation </t>
  </si>
  <si>
    <t xml:space="preserve">Does the organization formally assess performance of the IPM program including pest management successes and failures?  
</t>
  </si>
  <si>
    <t>2.07.13</t>
  </si>
  <si>
    <t xml:space="preserve">Pesticide risk reduction for specific concerns </t>
  </si>
  <si>
    <t xml:space="preserve">Does the organization rank pesticides used in crop production according to the following factors and reduce/restrict the use of those with greatest risk?
- Potential for residue post-harvest (10 pts) 
- Acute toxicity to mammals (10 pts) 
- Toxicity to beneficials including pollinators (10 pts)
- Chronic toxicity to mammals (10 pts) 
- Additional eco-toxicity measures (10 pts) 
</t>
  </si>
  <si>
    <t>2.07.14</t>
  </si>
  <si>
    <t>Pollinator protection</t>
  </si>
  <si>
    <t xml:space="preserve">Does the organization protect bees and other pollinators from exposure to pesticides toxic to bees? 
</t>
  </si>
  <si>
    <t>2.07.15</t>
  </si>
  <si>
    <t xml:space="preserve">Basic nutrient testing </t>
  </si>
  <si>
    <t xml:space="preserve">Does the organization monitor and record basic soil characteristics (N, P, K, organic matter and pH) via soil and/or tissue analysis at least once every three years? 
</t>
  </si>
  <si>
    <t>2.07.16</t>
  </si>
  <si>
    <r>
      <t xml:space="preserve">Nutrient application records            </t>
    </r>
    <r>
      <rPr>
        <b/>
        <sz val="9"/>
        <rFont val="Helvetica"/>
      </rPr>
      <t>Minimum Requirement</t>
    </r>
    <r>
      <rPr>
        <sz val="9"/>
        <rFont val="Helvetica"/>
      </rPr>
      <t xml:space="preserve">  </t>
    </r>
  </si>
  <si>
    <t xml:space="preserve">Are there complete and legible nutrient application records for the current season that include date, time, material applied, rate, applicator name and application method?
</t>
  </si>
  <si>
    <t>2.07.17</t>
  </si>
  <si>
    <t xml:space="preserve">Nutrient management </t>
  </si>
  <si>
    <t xml:space="preserve">Do nutrient application rates reflect available nutrients and projected crop need, based on nutrient management planning?
</t>
  </si>
  <si>
    <t>2.07.18</t>
  </si>
  <si>
    <t xml:space="preserve">Nutrient use efficiency </t>
  </si>
  <si>
    <t>Is nutrient use efficiency calculated and recorded?</t>
  </si>
  <si>
    <t>2.07.19</t>
  </si>
  <si>
    <t>Nutrient use efficiency improvements</t>
  </si>
  <si>
    <t>Does the organization implement measures to improve nutrient use efficiency?</t>
  </si>
  <si>
    <t>2.8. Informational</t>
  </si>
  <si>
    <t>2.08.01</t>
  </si>
  <si>
    <t xml:space="preserve">Have any operations in the scope of the application been cited for off-target application of fertilizers or pesticides since the previous audit, or within the last three years for new applicants?  If yes, has the operation made changes to reduce potential for off-target applications? </t>
  </si>
  <si>
    <t>3. Facility</t>
  </si>
  <si>
    <t>3.1. Biodiversity and Environmental Protection</t>
  </si>
  <si>
    <t>3.01.01</t>
  </si>
  <si>
    <t>Does the facility map and protect all environmentally sensitive areas within and adjacent to facilities?</t>
  </si>
  <si>
    <t>3.01.02</t>
  </si>
  <si>
    <t>Are environmentally sensitive areas avoided when expanding facilities?</t>
  </si>
  <si>
    <t>3.01.03</t>
  </si>
  <si>
    <t>Are all environmentally sensitive areas within and adjacent to facilities visually monitored at least annually?</t>
  </si>
  <si>
    <t>3.01.04</t>
  </si>
  <si>
    <t xml:space="preserve">Are quantitative data collected on the quality of sensitive areas at facilities? </t>
  </si>
  <si>
    <t>3.01.04a</t>
  </si>
  <si>
    <t>Do quantitative data on the quality of sensitive areas at facilities show improvement over time?</t>
  </si>
  <si>
    <t>3.2. Environmental Emergency Management</t>
  </si>
  <si>
    <t>3.02.01</t>
  </si>
  <si>
    <t>Emergency procedures posted</t>
  </si>
  <si>
    <t xml:space="preserve">Are emergency contact information and basic staff procedures readily available at likely locations in the event of possible emergencies including natural disasters? (E.g., vehicle accident, fire, worker pesticide exposure, earthquake) </t>
  </si>
  <si>
    <t>3.02.02</t>
  </si>
  <si>
    <t xml:space="preserve">Are written environmental emergency management plans available in the event of possible emergencies, including potential emergencies, staff roles and responsibilities, and resources for response, control, containment and/or cleanup? Are employees trained on emergency management plans? </t>
  </si>
  <si>
    <t>3.3. Water Conservation</t>
  </si>
  <si>
    <t>3.03.01</t>
  </si>
  <si>
    <t>Processing water use efficiency</t>
  </si>
  <si>
    <t>Does the organization measure and report processing water use efficiency, i.e., processing and/or packing plant water use per unit of production?</t>
  </si>
  <si>
    <t>3.03.02</t>
  </si>
  <si>
    <t xml:space="preserve">Processing efficiency improvements  </t>
  </si>
  <si>
    <t>Does the organization have measures in place to improve processing water use efficiency?</t>
  </si>
  <si>
    <t>3.4. Energy Conservation</t>
  </si>
  <si>
    <t>3.04.01</t>
  </si>
  <si>
    <t>Energy efficiency at facilities</t>
  </si>
  <si>
    <t>Does the organization implement energy efficiency measures to reduce facility energy use?</t>
  </si>
  <si>
    <t>3.04.01.a</t>
  </si>
  <si>
    <t>Has the organization improved energy use efficiency?</t>
  </si>
  <si>
    <t>3.04.02</t>
  </si>
  <si>
    <t xml:space="preserve">Renewable energy at facilities </t>
  </si>
  <si>
    <t xml:space="preserve">Does the organization use renewable energy to power facilities? </t>
  </si>
  <si>
    <t>TOTAL:</t>
  </si>
  <si>
    <t>Has the organization set at least two goals for maintaining or improving soil health indicators?</t>
  </si>
  <si>
    <t>Does the organization access IPM information resources?</t>
  </si>
  <si>
    <t>Sustainability Standard - Standard Checklist Self Assessment v2.0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</si>
</sst>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8"/>
      <name val="Calibri"/>
      <family val="2"/>
      <scheme val="minor"/>
    </font>
    <font>
      <b/>
      <sz val="12"/>
      <color theme="0"/>
      <name val="HELVETICA"/>
    </font>
    <font>
      <b/>
      <sz val="14"/>
      <color theme="1"/>
      <name val="Helvetica"/>
    </font>
    <font>
      <sz val="11"/>
      <color theme="1"/>
      <name val="Helvetica"/>
    </font>
    <font>
      <b/>
      <sz val="9"/>
      <color theme="1"/>
      <name val="Helvetica"/>
    </font>
    <font>
      <sz val="9"/>
      <color theme="1"/>
      <name val="Helvetica"/>
    </font>
    <font>
      <sz val="9"/>
      <name val="Helvetica"/>
    </font>
    <font>
      <sz val="11"/>
      <color theme="9"/>
      <name val="Helvetica"/>
    </font>
    <font>
      <b/>
      <sz val="10"/>
      <color theme="1"/>
      <name val="Helvetica"/>
    </font>
    <font>
      <sz val="10"/>
      <color theme="1"/>
      <name val="Helvetica"/>
    </font>
    <font>
      <sz val="10"/>
      <color theme="2" tint="-0.499984740745262"/>
      <name val="Helvetica"/>
    </font>
    <font>
      <i/>
      <sz val="10"/>
      <color theme="2" tint="-0.499984740745262"/>
      <name val="Helvetica"/>
    </font>
    <font>
      <b/>
      <sz val="11"/>
      <color theme="0"/>
      <name val="Helvetica"/>
    </font>
    <font>
      <sz val="10"/>
      <color theme="9"/>
      <name val="Helvetica"/>
    </font>
    <font>
      <b/>
      <sz val="10"/>
      <name val="Helvetica"/>
    </font>
    <font>
      <b/>
      <sz val="9"/>
      <name val="Helvetica"/>
    </font>
    <font>
      <sz val="8"/>
      <name val="Helvetica"/>
    </font>
    <font>
      <sz val="11"/>
      <name val="Helvetica"/>
    </font>
    <font>
      <b/>
      <sz val="14"/>
      <name val="Helvetica"/>
    </font>
    <font>
      <sz val="10"/>
      <name val="Helvetica"/>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bgColor indexed="64"/>
      </patternFill>
    </fill>
    <fill>
      <patternFill patternType="solid">
        <fgColor theme="9" tint="-0.249977111117893"/>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61">
    <xf numFmtId="0" fontId="0" fillId="0" borderId="0" xfId="0"/>
    <xf numFmtId="0" fontId="5" fillId="0" borderId="0" xfId="0" applyFont="1" applyAlignment="1">
      <alignment horizontal="center" vertical="center"/>
    </xf>
    <xf numFmtId="0" fontId="5" fillId="0" borderId="0" xfId="0" applyFont="1"/>
    <xf numFmtId="0" fontId="6" fillId="0" borderId="2" xfId="0" applyFont="1" applyBorder="1" applyAlignment="1" applyProtection="1">
      <alignment horizontal="center" vertical="center" wrapText="1"/>
      <protection locked="0"/>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8" fillId="0" borderId="2" xfId="1" applyFont="1" applyBorder="1" applyAlignment="1">
      <alignment horizontal="center" vertical="center" wrapText="1"/>
    </xf>
    <xf numFmtId="0" fontId="7" fillId="6" borderId="2"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0" borderId="2" xfId="0" applyFont="1" applyBorder="1" applyAlignment="1" applyProtection="1">
      <alignment horizontal="center" vertical="center"/>
      <protection locked="0"/>
    </xf>
    <xf numFmtId="0" fontId="9" fillId="0" borderId="0" xfId="0" applyFont="1" applyAlignment="1">
      <alignment horizontal="center" vertical="center"/>
    </xf>
    <xf numFmtId="0" fontId="6" fillId="2" borderId="2" xfId="0" applyFont="1" applyFill="1" applyBorder="1" applyAlignment="1" applyProtection="1">
      <alignment horizontal="center" vertical="center"/>
      <protection locked="0"/>
    </xf>
    <xf numFmtId="0" fontId="5" fillId="0" borderId="0" xfId="0" applyFont="1" applyAlignment="1">
      <alignment horizontal="left" vertical="top"/>
    </xf>
    <xf numFmtId="49" fontId="11" fillId="0" borderId="2" xfId="0" applyNumberFormat="1" applyFont="1" applyBorder="1" applyAlignment="1">
      <alignment horizontal="right" vertical="center"/>
    </xf>
    <xf numFmtId="49" fontId="11" fillId="0" borderId="2" xfId="0" applyNumberFormat="1" applyFont="1" applyBorder="1" applyAlignment="1">
      <alignment horizontal="right" vertical="top"/>
    </xf>
    <xf numFmtId="0" fontId="3" fillId="7" borderId="3" xfId="0" applyFont="1" applyFill="1" applyBorder="1" applyAlignment="1">
      <alignment horizontal="center" vertical="center" wrapText="1"/>
    </xf>
    <xf numFmtId="49" fontId="3" fillId="7" borderId="3" xfId="0" applyNumberFormat="1" applyFont="1" applyFill="1" applyBorder="1" applyAlignment="1">
      <alignment vertical="center" wrapText="1"/>
    </xf>
    <xf numFmtId="0" fontId="10" fillId="4" borderId="2" xfId="0" applyFont="1" applyFill="1" applyBorder="1" applyAlignment="1">
      <alignment horizontal="center" vertical="center"/>
    </xf>
    <xf numFmtId="49" fontId="10" fillId="4" borderId="2" xfId="0" applyNumberFormat="1" applyFont="1" applyFill="1" applyBorder="1" applyAlignment="1">
      <alignment vertical="center"/>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0" fontId="17" fillId="0" borderId="2" xfId="0" applyFont="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8" fillId="3" borderId="2" xfId="0" applyFont="1" applyFill="1" applyBorder="1" applyAlignment="1">
      <alignment horizontal="center" vertical="center"/>
    </xf>
    <xf numFmtId="0" fontId="8" fillId="0" borderId="4" xfId="0" applyFont="1" applyBorder="1" applyAlignment="1">
      <alignment horizontal="center" vertical="center" wrapText="1"/>
    </xf>
    <xf numFmtId="0" fontId="18" fillId="0" borderId="3" xfId="0" applyFont="1" applyBorder="1" applyAlignment="1">
      <alignment horizontal="right" vertical="center" wrapText="1"/>
    </xf>
    <xf numFmtId="0" fontId="8" fillId="3" borderId="5" xfId="0" applyFont="1" applyFill="1" applyBorder="1" applyAlignment="1">
      <alignment horizontal="center" vertical="center"/>
    </xf>
    <xf numFmtId="0" fontId="7" fillId="0" borderId="0" xfId="0" applyFont="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1" applyFont="1" applyBorder="1" applyAlignment="1">
      <alignment horizontal="left" vertical="center" wrapText="1"/>
    </xf>
    <xf numFmtId="0" fontId="19" fillId="0" borderId="0" xfId="0" applyFont="1" applyAlignment="1">
      <alignment horizontal="left"/>
    </xf>
    <xf numFmtId="49" fontId="21" fillId="0" borderId="2" xfId="0" applyNumberFormat="1" applyFont="1" applyBorder="1" applyAlignment="1">
      <alignment horizontal="right" vertical="center"/>
    </xf>
    <xf numFmtId="49" fontId="10" fillId="4" borderId="4" xfId="0" applyNumberFormat="1" applyFont="1" applyFill="1" applyBorder="1" applyAlignment="1">
      <alignment horizontal="left" vertical="center"/>
    </xf>
    <xf numFmtId="49" fontId="10" fillId="4" borderId="3" xfId="0" applyNumberFormat="1" applyFont="1" applyFill="1" applyBorder="1" applyAlignment="1">
      <alignment horizontal="left" vertical="center"/>
    </xf>
    <xf numFmtId="49" fontId="10" fillId="4" borderId="5" xfId="0" applyNumberFormat="1" applyFont="1" applyFill="1" applyBorder="1" applyAlignment="1">
      <alignment horizontal="left" vertical="center"/>
    </xf>
    <xf numFmtId="49" fontId="16" fillId="4" borderId="4" xfId="0" applyNumberFormat="1" applyFont="1" applyFill="1" applyBorder="1" applyAlignment="1">
      <alignment horizontal="left" vertical="center"/>
    </xf>
    <xf numFmtId="49" fontId="16" fillId="4" borderId="3" xfId="0" applyNumberFormat="1" applyFont="1" applyFill="1" applyBorder="1" applyAlignment="1">
      <alignment horizontal="left" vertical="center"/>
    </xf>
    <xf numFmtId="49" fontId="16" fillId="4" borderId="5" xfId="0" applyNumberFormat="1" applyFont="1" applyFill="1" applyBorder="1" applyAlignment="1">
      <alignment horizontal="left" vertical="center"/>
    </xf>
    <xf numFmtId="49" fontId="10" fillId="4" borderId="2" xfId="0" applyNumberFormat="1" applyFont="1" applyFill="1" applyBorder="1" applyAlignment="1">
      <alignment horizontal="left" vertical="center"/>
    </xf>
    <xf numFmtId="49" fontId="15" fillId="0" borderId="4"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5" xfId="0" applyNumberFormat="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49" fontId="20" fillId="0" borderId="0" xfId="0" applyNumberFormat="1" applyFont="1" applyAlignment="1">
      <alignment horizontal="left" vertical="center"/>
    </xf>
    <xf numFmtId="49" fontId="20" fillId="0" borderId="1" xfId="0" applyNumberFormat="1" applyFont="1" applyBorder="1" applyAlignment="1">
      <alignment horizontal="left" vertical="center"/>
    </xf>
    <xf numFmtId="0" fontId="14" fillId="5" borderId="6" xfId="0" applyFont="1" applyFill="1" applyBorder="1" applyAlignment="1">
      <alignment horizontal="center" vertical="center" wrapText="1"/>
    </xf>
    <xf numFmtId="0" fontId="14" fillId="5" borderId="2" xfId="0" applyFont="1" applyFill="1" applyBorder="1" applyAlignment="1">
      <alignment horizontal="center" vertical="center" wrapText="1"/>
    </xf>
    <xf numFmtId="49" fontId="14" fillId="5" borderId="6" xfId="0" applyNumberFormat="1" applyFont="1" applyFill="1" applyBorder="1" applyAlignment="1">
      <alignment horizontal="center" vertical="center" wrapText="1"/>
    </xf>
    <xf numFmtId="49" fontId="14" fillId="5" borderId="2" xfId="0" applyNumberFormat="1" applyFont="1" applyFill="1" applyBorder="1" applyAlignment="1">
      <alignment horizontal="center" vertical="center" wrapText="1"/>
    </xf>
    <xf numFmtId="49" fontId="11" fillId="0" borderId="4" xfId="0" applyNumberFormat="1" applyFont="1" applyBorder="1" applyAlignment="1">
      <alignment horizontal="center" vertical="top"/>
    </xf>
    <xf numFmtId="49" fontId="11" fillId="0" borderId="3" xfId="0" applyNumberFormat="1" applyFont="1" applyBorder="1" applyAlignment="1">
      <alignment horizontal="center" vertical="top"/>
    </xf>
    <xf numFmtId="49" fontId="11" fillId="0" borderId="5" xfId="0" applyNumberFormat="1" applyFont="1" applyBorder="1" applyAlignment="1">
      <alignment horizontal="center" vertical="top"/>
    </xf>
    <xf numFmtId="49" fontId="11" fillId="0" borderId="4"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3" fillId="7" borderId="4" xfId="0" applyNumberFormat="1" applyFont="1" applyFill="1" applyBorder="1" applyAlignment="1">
      <alignment horizontal="left" vertical="center" wrapText="1"/>
    </xf>
    <xf numFmtId="49" fontId="3" fillId="7" borderId="3" xfId="0" applyNumberFormat="1" applyFont="1" applyFill="1" applyBorder="1" applyAlignment="1">
      <alignment horizontal="left" vertical="center" wrapText="1"/>
    </xf>
    <xf numFmtId="49" fontId="3" fillId="7" borderId="4" xfId="0" applyNumberFormat="1" applyFont="1" applyFill="1" applyBorder="1" applyAlignment="1">
      <alignment horizontal="right" vertical="center" wrapText="1"/>
    </xf>
    <xf numFmtId="49" fontId="3" fillId="7" borderId="3" xfId="0" applyNumberFormat="1" applyFont="1" applyFill="1" applyBorder="1" applyAlignment="1">
      <alignment horizontal="right" vertical="center" wrapText="1"/>
    </xf>
  </cellXfs>
  <cellStyles count="2">
    <cellStyle name="Normal" xfId="0" builtinId="0"/>
    <cellStyle name="Normal 3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1"/>
  <sheetViews>
    <sheetView tabSelected="1" zoomScaleNormal="100" workbookViewId="0">
      <selection activeCell="N8" sqref="N8"/>
    </sheetView>
  </sheetViews>
  <sheetFormatPr baseColWidth="10" defaultColWidth="11.42578125" defaultRowHeight="14.25" x14ac:dyDescent="0.2"/>
  <cols>
    <col min="1" max="1" width="11.42578125" style="2"/>
    <col min="2" max="2" width="17.85546875" style="2" customWidth="1"/>
    <col min="3" max="3" width="17.85546875" style="31" customWidth="1"/>
    <col min="4" max="4" width="56.85546875" style="12" customWidth="1"/>
    <col min="5" max="5" width="20.28515625" style="2" customWidth="1"/>
    <col min="6" max="6" width="11.7109375" style="2" customWidth="1"/>
    <col min="7" max="7" width="13.5703125" style="2" customWidth="1"/>
    <col min="8" max="8" width="30.85546875" style="2" customWidth="1"/>
    <col min="9" max="9" width="11.42578125" style="2"/>
    <col min="10" max="10" width="7.28515625" style="1" hidden="1" customWidth="1"/>
    <col min="11" max="16384" width="11.42578125" style="2"/>
  </cols>
  <sheetData>
    <row r="1" spans="2:9" ht="15" customHeight="1" x14ac:dyDescent="0.2">
      <c r="B1" s="45" t="s">
        <v>328</v>
      </c>
      <c r="C1" s="45"/>
      <c r="D1" s="45"/>
      <c r="E1" s="45"/>
      <c r="F1" s="45"/>
      <c r="G1" s="45"/>
      <c r="H1" s="43" t="str">
        <f>CONCATENATE("Score: ", ROUND( ((I161/G161)*100),2), "%")</f>
        <v>Score: 0%</v>
      </c>
      <c r="I1" s="43"/>
    </row>
    <row r="2" spans="2:9" ht="15" customHeight="1" x14ac:dyDescent="0.2">
      <c r="B2" s="45"/>
      <c r="C2" s="45"/>
      <c r="D2" s="45"/>
      <c r="E2" s="45"/>
      <c r="F2" s="45"/>
      <c r="G2" s="45"/>
      <c r="H2" s="43"/>
      <c r="I2" s="43"/>
    </row>
    <row r="3" spans="2:9" ht="15" customHeight="1" x14ac:dyDescent="0.2">
      <c r="B3" s="45"/>
      <c r="C3" s="45"/>
      <c r="D3" s="45"/>
      <c r="E3" s="45"/>
      <c r="F3" s="45"/>
      <c r="G3" s="45"/>
      <c r="H3" s="43"/>
      <c r="I3" s="43"/>
    </row>
    <row r="4" spans="2:9" ht="15" customHeight="1" x14ac:dyDescent="0.2">
      <c r="B4" s="46"/>
      <c r="C4" s="46"/>
      <c r="D4" s="46"/>
      <c r="E4" s="46"/>
      <c r="F4" s="46"/>
      <c r="G4" s="46"/>
      <c r="H4" s="44"/>
      <c r="I4" s="44"/>
    </row>
    <row r="5" spans="2:9" ht="23.25" customHeight="1" x14ac:dyDescent="0.2">
      <c r="B5" s="57" t="s">
        <v>0</v>
      </c>
      <c r="C5" s="58"/>
      <c r="D5" s="58"/>
      <c r="E5" s="58"/>
      <c r="F5" s="58"/>
      <c r="G5" s="58"/>
      <c r="H5" s="58"/>
      <c r="I5" s="58"/>
    </row>
    <row r="6" spans="2:9" ht="15" customHeight="1" x14ac:dyDescent="0.2">
      <c r="B6" s="39" t="s">
        <v>1</v>
      </c>
      <c r="C6" s="39"/>
      <c r="D6" s="39"/>
      <c r="E6" s="39"/>
      <c r="F6" s="39"/>
      <c r="G6" s="39"/>
      <c r="H6" s="39"/>
      <c r="I6" s="39"/>
    </row>
    <row r="7" spans="2:9" ht="15" customHeight="1" x14ac:dyDescent="0.2">
      <c r="B7" s="32" t="s">
        <v>2</v>
      </c>
      <c r="C7" s="40"/>
      <c r="D7" s="41"/>
      <c r="E7" s="41"/>
      <c r="F7" s="41"/>
      <c r="G7" s="41"/>
      <c r="H7" s="41"/>
      <c r="I7" s="42"/>
    </row>
    <row r="8" spans="2:9" ht="15" customHeight="1" x14ac:dyDescent="0.2">
      <c r="B8" s="32" t="s">
        <v>3</v>
      </c>
      <c r="C8" s="40"/>
      <c r="D8" s="41"/>
      <c r="E8" s="41"/>
      <c r="F8" s="41"/>
      <c r="G8" s="41"/>
      <c r="H8" s="41"/>
      <c r="I8" s="42"/>
    </row>
    <row r="9" spans="2:9" ht="15" customHeight="1" x14ac:dyDescent="0.2">
      <c r="B9" s="32" t="s">
        <v>4</v>
      </c>
      <c r="C9" s="40"/>
      <c r="D9" s="41"/>
      <c r="E9" s="41"/>
      <c r="F9" s="41"/>
      <c r="G9" s="41"/>
      <c r="H9" s="41"/>
      <c r="I9" s="42"/>
    </row>
    <row r="10" spans="2:9" ht="15" customHeight="1" x14ac:dyDescent="0.2">
      <c r="B10" s="32" t="s">
        <v>5</v>
      </c>
      <c r="C10" s="40"/>
      <c r="D10" s="41"/>
      <c r="E10" s="41"/>
      <c r="F10" s="41"/>
      <c r="G10" s="41"/>
      <c r="H10" s="41"/>
      <c r="I10" s="42"/>
    </row>
    <row r="11" spans="2:9" ht="15" customHeight="1" x14ac:dyDescent="0.2">
      <c r="B11" s="32" t="s">
        <v>6</v>
      </c>
      <c r="C11" s="40"/>
      <c r="D11" s="41"/>
      <c r="E11" s="41"/>
      <c r="F11" s="41"/>
      <c r="G11" s="41"/>
      <c r="H11" s="41"/>
      <c r="I11" s="42"/>
    </row>
    <row r="12" spans="2:9" ht="15" customHeight="1" x14ac:dyDescent="0.2">
      <c r="B12" s="39" t="s">
        <v>7</v>
      </c>
      <c r="C12" s="39"/>
      <c r="D12" s="39"/>
      <c r="E12" s="39"/>
      <c r="F12" s="39"/>
      <c r="G12" s="39"/>
      <c r="H12" s="39"/>
      <c r="I12" s="39"/>
    </row>
    <row r="13" spans="2:9" ht="30.75" customHeight="1" x14ac:dyDescent="0.2">
      <c r="B13" s="14" t="s">
        <v>8</v>
      </c>
      <c r="C13" s="51"/>
      <c r="D13" s="52"/>
      <c r="E13" s="52"/>
      <c r="F13" s="52"/>
      <c r="G13" s="52"/>
      <c r="H13" s="52"/>
      <c r="I13" s="53"/>
    </row>
    <row r="14" spans="2:9" ht="15" customHeight="1" x14ac:dyDescent="0.2">
      <c r="B14" s="39" t="s">
        <v>9</v>
      </c>
      <c r="C14" s="39"/>
      <c r="D14" s="39"/>
      <c r="E14" s="39"/>
      <c r="F14" s="39"/>
      <c r="G14" s="39"/>
      <c r="H14" s="39"/>
      <c r="I14" s="39"/>
    </row>
    <row r="15" spans="2:9" ht="15" customHeight="1" x14ac:dyDescent="0.2">
      <c r="B15" s="13" t="s">
        <v>10</v>
      </c>
      <c r="C15" s="54"/>
      <c r="D15" s="55"/>
      <c r="E15" s="55"/>
      <c r="F15" s="55"/>
      <c r="G15" s="55"/>
      <c r="H15" s="55"/>
      <c r="I15" s="56"/>
    </row>
    <row r="16" spans="2:9" ht="15" customHeight="1" x14ac:dyDescent="0.2">
      <c r="B16" s="13" t="s">
        <v>11</v>
      </c>
      <c r="C16" s="54"/>
      <c r="D16" s="55"/>
      <c r="E16" s="55"/>
      <c r="F16" s="55"/>
      <c r="G16" s="55"/>
      <c r="H16" s="55"/>
      <c r="I16" s="56"/>
    </row>
    <row r="17" spans="2:9" ht="15" customHeight="1" x14ac:dyDescent="0.2">
      <c r="B17" s="13" t="s">
        <v>12</v>
      </c>
      <c r="C17" s="54"/>
      <c r="D17" s="55"/>
      <c r="E17" s="55"/>
      <c r="F17" s="55"/>
      <c r="G17" s="55"/>
      <c r="H17" s="55"/>
      <c r="I17" s="56"/>
    </row>
    <row r="18" spans="2:9" ht="15" customHeight="1" x14ac:dyDescent="0.2">
      <c r="B18" s="13" t="s">
        <v>13</v>
      </c>
      <c r="C18" s="54"/>
      <c r="D18" s="55"/>
      <c r="E18" s="55"/>
      <c r="F18" s="55"/>
      <c r="G18" s="55"/>
      <c r="H18" s="55"/>
      <c r="I18" s="56"/>
    </row>
    <row r="19" spans="2:9" ht="15" customHeight="1" x14ac:dyDescent="0.2">
      <c r="B19" s="13" t="s">
        <v>14</v>
      </c>
      <c r="C19" s="54"/>
      <c r="D19" s="55"/>
      <c r="E19" s="55"/>
      <c r="F19" s="55"/>
      <c r="G19" s="55"/>
      <c r="H19" s="55"/>
      <c r="I19" s="56"/>
    </row>
    <row r="20" spans="2:9" ht="15" customHeight="1" x14ac:dyDescent="0.2">
      <c r="B20" s="13" t="s">
        <v>15</v>
      </c>
      <c r="C20" s="54"/>
      <c r="D20" s="55"/>
      <c r="E20" s="55"/>
      <c r="F20" s="55"/>
      <c r="G20" s="55"/>
      <c r="H20" s="55"/>
      <c r="I20" s="56"/>
    </row>
    <row r="21" spans="2:9" ht="15" customHeight="1" x14ac:dyDescent="0.2">
      <c r="B21" s="13" t="s">
        <v>16</v>
      </c>
      <c r="C21" s="54"/>
      <c r="D21" s="55"/>
      <c r="E21" s="55"/>
      <c r="F21" s="55"/>
      <c r="G21" s="55"/>
      <c r="H21" s="55"/>
      <c r="I21" s="56"/>
    </row>
    <row r="22" spans="2:9" ht="15" customHeight="1" x14ac:dyDescent="0.2">
      <c r="B22" s="39" t="s">
        <v>17</v>
      </c>
      <c r="C22" s="39"/>
      <c r="D22" s="39"/>
      <c r="E22" s="39"/>
      <c r="F22" s="39"/>
      <c r="G22" s="39"/>
      <c r="H22" s="39"/>
      <c r="I22" s="39"/>
    </row>
    <row r="23" spans="2:9" ht="15" customHeight="1" x14ac:dyDescent="0.2">
      <c r="B23" s="13" t="s">
        <v>10</v>
      </c>
      <c r="C23" s="54"/>
      <c r="D23" s="55"/>
      <c r="E23" s="55"/>
      <c r="F23" s="55"/>
      <c r="G23" s="55"/>
      <c r="H23" s="55"/>
      <c r="I23" s="56"/>
    </row>
    <row r="24" spans="2:9" ht="15" customHeight="1" x14ac:dyDescent="0.2">
      <c r="B24" s="13" t="s">
        <v>11</v>
      </c>
      <c r="C24" s="54"/>
      <c r="D24" s="55"/>
      <c r="E24" s="55"/>
      <c r="F24" s="55"/>
      <c r="G24" s="55"/>
      <c r="H24" s="55"/>
      <c r="I24" s="56"/>
    </row>
    <row r="25" spans="2:9" ht="15" customHeight="1" x14ac:dyDescent="0.2">
      <c r="B25" s="13" t="s">
        <v>12</v>
      </c>
      <c r="C25" s="54"/>
      <c r="D25" s="55"/>
      <c r="E25" s="55"/>
      <c r="F25" s="55"/>
      <c r="G25" s="55"/>
      <c r="H25" s="55"/>
      <c r="I25" s="56"/>
    </row>
    <row r="26" spans="2:9" ht="15" customHeight="1" x14ac:dyDescent="0.2">
      <c r="B26" s="13" t="s">
        <v>13</v>
      </c>
      <c r="C26" s="54"/>
      <c r="D26" s="55"/>
      <c r="E26" s="55"/>
      <c r="F26" s="55"/>
      <c r="G26" s="55"/>
      <c r="H26" s="55"/>
      <c r="I26" s="56"/>
    </row>
    <row r="27" spans="2:9" ht="15" customHeight="1" x14ac:dyDescent="0.2">
      <c r="B27" s="13" t="s">
        <v>14</v>
      </c>
      <c r="C27" s="54"/>
      <c r="D27" s="55"/>
      <c r="E27" s="55"/>
      <c r="F27" s="55"/>
      <c r="G27" s="55"/>
      <c r="H27" s="55"/>
      <c r="I27" s="56"/>
    </row>
    <row r="28" spans="2:9" ht="15" customHeight="1" x14ac:dyDescent="0.2">
      <c r="B28" s="13" t="s">
        <v>15</v>
      </c>
      <c r="C28" s="54"/>
      <c r="D28" s="55"/>
      <c r="E28" s="55"/>
      <c r="F28" s="55"/>
      <c r="G28" s="55"/>
      <c r="H28" s="55"/>
      <c r="I28" s="56"/>
    </row>
    <row r="29" spans="2:9" ht="15" customHeight="1" x14ac:dyDescent="0.2">
      <c r="B29" s="13" t="s">
        <v>16</v>
      </c>
      <c r="C29" s="54"/>
      <c r="D29" s="55"/>
      <c r="E29" s="55"/>
      <c r="F29" s="55"/>
      <c r="G29" s="55"/>
      <c r="H29" s="55"/>
      <c r="I29" s="56"/>
    </row>
    <row r="30" spans="2:9" ht="15" customHeight="1" x14ac:dyDescent="0.2">
      <c r="B30" s="49" t="s">
        <v>18</v>
      </c>
      <c r="C30" s="49" t="s">
        <v>19</v>
      </c>
      <c r="D30" s="47" t="s">
        <v>20</v>
      </c>
      <c r="E30" s="47" t="s">
        <v>21</v>
      </c>
      <c r="F30" s="47" t="s">
        <v>22</v>
      </c>
      <c r="G30" s="47" t="s">
        <v>23</v>
      </c>
      <c r="H30" s="47" t="s">
        <v>24</v>
      </c>
      <c r="I30" s="47" t="s">
        <v>25</v>
      </c>
    </row>
    <row r="31" spans="2:9" x14ac:dyDescent="0.2">
      <c r="B31" s="50"/>
      <c r="C31" s="50"/>
      <c r="D31" s="48"/>
      <c r="E31" s="48"/>
      <c r="F31" s="48"/>
      <c r="G31" s="48"/>
      <c r="H31" s="48"/>
      <c r="I31" s="48"/>
    </row>
    <row r="32" spans="2:9" x14ac:dyDescent="0.2">
      <c r="B32" s="50"/>
      <c r="C32" s="50"/>
      <c r="D32" s="48"/>
      <c r="E32" s="48"/>
      <c r="F32" s="48"/>
      <c r="G32" s="48"/>
      <c r="H32" s="48"/>
      <c r="I32" s="48"/>
    </row>
    <row r="33" spans="2:10" x14ac:dyDescent="0.2">
      <c r="B33" s="50"/>
      <c r="C33" s="50"/>
      <c r="D33" s="48"/>
      <c r="E33" s="48"/>
      <c r="F33" s="48"/>
      <c r="G33" s="48"/>
      <c r="H33" s="48"/>
      <c r="I33" s="48"/>
    </row>
    <row r="34" spans="2:10" ht="28.5" customHeight="1" x14ac:dyDescent="0.2">
      <c r="B34" s="57" t="s">
        <v>26</v>
      </c>
      <c r="C34" s="58"/>
      <c r="D34" s="58"/>
      <c r="E34" s="58"/>
      <c r="F34" s="58"/>
      <c r="G34" s="15">
        <f>SUM(G35,G48,G54,G57,G59,G63,G68,G81,)</f>
        <v>910</v>
      </c>
      <c r="H34" s="16"/>
      <c r="I34" s="15">
        <f>SUM(I35,I48,I54,I57,I59,I63,I68,I81)</f>
        <v>0</v>
      </c>
    </row>
    <row r="35" spans="2:10" ht="19.5" customHeight="1" x14ac:dyDescent="0.2">
      <c r="B35" s="36" t="s">
        <v>27</v>
      </c>
      <c r="C35" s="37"/>
      <c r="D35" s="37"/>
      <c r="E35" s="37"/>
      <c r="F35" s="38"/>
      <c r="G35" s="17">
        <v>0</v>
      </c>
      <c r="H35" s="18"/>
      <c r="I35" s="17">
        <v>0</v>
      </c>
      <c r="J35" s="1">
        <v>0</v>
      </c>
    </row>
    <row r="36" spans="2:10" ht="48" x14ac:dyDescent="0.2">
      <c r="B36" s="19" t="s">
        <v>28</v>
      </c>
      <c r="C36" s="28" t="s">
        <v>29</v>
      </c>
      <c r="D36" s="20" t="s">
        <v>30</v>
      </c>
      <c r="E36" s="22"/>
      <c r="F36" s="23"/>
      <c r="G36" s="5"/>
      <c r="H36" s="4"/>
      <c r="I36" s="4"/>
    </row>
    <row r="37" spans="2:10" x14ac:dyDescent="0.2">
      <c r="B37" s="24"/>
      <c r="C37" s="29"/>
      <c r="D37" s="25" t="s">
        <v>31</v>
      </c>
      <c r="E37" s="22"/>
      <c r="F37" s="26"/>
      <c r="G37" s="5"/>
      <c r="H37" s="4"/>
      <c r="I37" s="4"/>
    </row>
    <row r="38" spans="2:10" x14ac:dyDescent="0.2">
      <c r="B38" s="24"/>
      <c r="C38" s="29"/>
      <c r="D38" s="25" t="s">
        <v>32</v>
      </c>
      <c r="E38" s="22"/>
      <c r="F38" s="26"/>
      <c r="G38" s="5"/>
      <c r="H38" s="4"/>
      <c r="I38" s="4"/>
    </row>
    <row r="39" spans="2:10" x14ac:dyDescent="0.2">
      <c r="B39" s="24"/>
      <c r="C39" s="29"/>
      <c r="D39" s="25" t="s">
        <v>33</v>
      </c>
      <c r="E39" s="22"/>
      <c r="F39" s="26"/>
      <c r="G39" s="5"/>
      <c r="H39" s="4"/>
      <c r="I39" s="4"/>
    </row>
    <row r="40" spans="2:10" x14ac:dyDescent="0.2">
      <c r="B40" s="24"/>
      <c r="C40" s="29"/>
      <c r="D40" s="25" t="s">
        <v>34</v>
      </c>
      <c r="E40" s="22"/>
      <c r="F40" s="26"/>
      <c r="G40" s="5"/>
      <c r="H40" s="4"/>
      <c r="I40" s="4"/>
    </row>
    <row r="41" spans="2:10" x14ac:dyDescent="0.2">
      <c r="B41" s="24"/>
      <c r="C41" s="29"/>
      <c r="D41" s="25" t="s">
        <v>35</v>
      </c>
      <c r="E41" s="22"/>
      <c r="F41" s="26"/>
      <c r="G41" s="5"/>
      <c r="H41" s="4"/>
      <c r="I41" s="4"/>
    </row>
    <row r="42" spans="2:10" x14ac:dyDescent="0.2">
      <c r="B42" s="24"/>
      <c r="C42" s="29"/>
      <c r="D42" s="25" t="s">
        <v>36</v>
      </c>
      <c r="E42" s="22"/>
      <c r="F42" s="26"/>
      <c r="G42" s="5"/>
      <c r="H42" s="4"/>
      <c r="I42" s="4"/>
    </row>
    <row r="43" spans="2:10" x14ac:dyDescent="0.2">
      <c r="B43" s="24"/>
      <c r="C43" s="29"/>
      <c r="D43" s="25" t="s">
        <v>37</v>
      </c>
      <c r="E43" s="22"/>
      <c r="F43" s="26"/>
      <c r="G43" s="5"/>
      <c r="H43" s="4"/>
      <c r="I43" s="4"/>
    </row>
    <row r="44" spans="2:10" x14ac:dyDescent="0.2">
      <c r="B44" s="24"/>
      <c r="C44" s="29"/>
      <c r="D44" s="25" t="s">
        <v>38</v>
      </c>
      <c r="E44" s="22"/>
      <c r="F44" s="26"/>
      <c r="G44" s="5"/>
      <c r="H44" s="4"/>
      <c r="I44" s="4"/>
    </row>
    <row r="45" spans="2:10" x14ac:dyDescent="0.2">
      <c r="B45" s="24"/>
      <c r="C45" s="29"/>
      <c r="D45" s="25" t="s">
        <v>39</v>
      </c>
      <c r="E45" s="22"/>
      <c r="F45" s="26"/>
      <c r="G45" s="5"/>
      <c r="H45" s="4"/>
      <c r="I45" s="4"/>
    </row>
    <row r="46" spans="2:10" x14ac:dyDescent="0.2">
      <c r="B46" s="24"/>
      <c r="C46" s="29"/>
      <c r="D46" s="25" t="s">
        <v>40</v>
      </c>
      <c r="E46" s="22"/>
      <c r="F46" s="26"/>
      <c r="G46" s="5"/>
      <c r="H46" s="4"/>
      <c r="I46" s="4"/>
    </row>
    <row r="47" spans="2:10" ht="34.5" customHeight="1" x14ac:dyDescent="0.2">
      <c r="B47" s="24"/>
      <c r="C47" s="29"/>
      <c r="D47" s="25" t="s">
        <v>41</v>
      </c>
      <c r="E47" s="22"/>
      <c r="F47" s="26"/>
      <c r="G47" s="5"/>
      <c r="H47" s="3"/>
      <c r="I47" s="4"/>
    </row>
    <row r="48" spans="2:10" ht="19.5" customHeight="1" x14ac:dyDescent="0.2">
      <c r="B48" s="36" t="s">
        <v>42</v>
      </c>
      <c r="C48" s="37"/>
      <c r="D48" s="37"/>
      <c r="E48" s="37"/>
      <c r="F48" s="38"/>
      <c r="G48" s="17">
        <f>SUM(G49:G53)</f>
        <v>50</v>
      </c>
      <c r="H48" s="18"/>
      <c r="I48" s="17">
        <f>SUM(I49:I53)</f>
        <v>0</v>
      </c>
      <c r="J48" s="1">
        <v>50</v>
      </c>
    </row>
    <row r="49" spans="2:10" ht="48" x14ac:dyDescent="0.2">
      <c r="B49" s="6" t="s">
        <v>43</v>
      </c>
      <c r="C49" s="30" t="s">
        <v>44</v>
      </c>
      <c r="D49" s="20" t="s">
        <v>45</v>
      </c>
      <c r="E49" s="22"/>
      <c r="F49" s="22"/>
      <c r="G49" s="7">
        <f>IF(E49="N/A",0,J49)</f>
        <v>10</v>
      </c>
      <c r="H49" s="3"/>
      <c r="I49" s="8">
        <f t="shared" ref="I49:I53" si="0">IF(E49="Yes", (G49/5)*F49,0)</f>
        <v>0</v>
      </c>
      <c r="J49" s="1">
        <v>10</v>
      </c>
    </row>
    <row r="50" spans="2:10" ht="36" x14ac:dyDescent="0.2">
      <c r="B50" s="19" t="s">
        <v>46</v>
      </c>
      <c r="C50" s="28" t="s">
        <v>47</v>
      </c>
      <c r="D50" s="20" t="s">
        <v>48</v>
      </c>
      <c r="E50" s="21"/>
      <c r="F50" s="22"/>
      <c r="G50" s="7">
        <f t="shared" ref="G50:G88" si="1">IF(E50="N/A",0,J50)</f>
        <v>10</v>
      </c>
      <c r="H50" s="9"/>
      <c r="I50" s="8">
        <f t="shared" si="0"/>
        <v>0</v>
      </c>
      <c r="J50" s="1">
        <v>10</v>
      </c>
    </row>
    <row r="51" spans="2:10" ht="48" x14ac:dyDescent="0.2">
      <c r="B51" s="19" t="s">
        <v>49</v>
      </c>
      <c r="C51" s="28" t="s">
        <v>50</v>
      </c>
      <c r="D51" s="20" t="s">
        <v>51</v>
      </c>
      <c r="E51" s="21"/>
      <c r="F51" s="22"/>
      <c r="G51" s="7">
        <f t="shared" si="1"/>
        <v>10</v>
      </c>
      <c r="H51" s="9"/>
      <c r="I51" s="8">
        <f t="shared" si="0"/>
        <v>0</v>
      </c>
      <c r="J51" s="1">
        <v>10</v>
      </c>
    </row>
    <row r="52" spans="2:10" ht="48" x14ac:dyDescent="0.2">
      <c r="B52" s="19" t="s">
        <v>52</v>
      </c>
      <c r="C52" s="28" t="s">
        <v>53</v>
      </c>
      <c r="D52" s="20" t="s">
        <v>54</v>
      </c>
      <c r="E52" s="22"/>
      <c r="F52" s="22"/>
      <c r="G52" s="7">
        <f t="shared" si="1"/>
        <v>10</v>
      </c>
      <c r="H52" s="9"/>
      <c r="I52" s="8">
        <f t="shared" si="0"/>
        <v>0</v>
      </c>
      <c r="J52" s="1">
        <v>10</v>
      </c>
    </row>
    <row r="53" spans="2:10" ht="60" x14ac:dyDescent="0.2">
      <c r="B53" s="19" t="s">
        <v>55</v>
      </c>
      <c r="C53" s="28" t="s">
        <v>56</v>
      </c>
      <c r="D53" s="20" t="s">
        <v>57</v>
      </c>
      <c r="E53" s="21"/>
      <c r="F53" s="22"/>
      <c r="G53" s="7">
        <f t="shared" si="1"/>
        <v>10</v>
      </c>
      <c r="H53" s="9"/>
      <c r="I53" s="8">
        <f t="shared" si="0"/>
        <v>0</v>
      </c>
      <c r="J53" s="1">
        <v>10</v>
      </c>
    </row>
    <row r="54" spans="2:10" ht="19.5" customHeight="1" x14ac:dyDescent="0.2">
      <c r="B54" s="36" t="s">
        <v>58</v>
      </c>
      <c r="C54" s="37"/>
      <c r="D54" s="37"/>
      <c r="E54" s="37"/>
      <c r="F54" s="38"/>
      <c r="G54" s="17">
        <f>SUM(G55:G56)</f>
        <v>60</v>
      </c>
      <c r="H54" s="18"/>
      <c r="I54" s="17">
        <f>SUM(I55:I56)</f>
        <v>0</v>
      </c>
      <c r="J54" s="1">
        <v>60</v>
      </c>
    </row>
    <row r="55" spans="2:10" ht="249" customHeight="1" x14ac:dyDescent="0.2">
      <c r="B55" s="19" t="s">
        <v>59</v>
      </c>
      <c r="C55" s="28" t="s">
        <v>60</v>
      </c>
      <c r="D55" s="20" t="s">
        <v>61</v>
      </c>
      <c r="E55" s="22"/>
      <c r="F55" s="22"/>
      <c r="G55" s="7">
        <f t="shared" si="1"/>
        <v>40</v>
      </c>
      <c r="H55" s="9"/>
      <c r="I55" s="8">
        <f t="shared" ref="I55:I56" si="2">IF(E55="Yes", (G55/5)*F55,0)</f>
        <v>0</v>
      </c>
      <c r="J55" s="10">
        <v>40</v>
      </c>
    </row>
    <row r="56" spans="2:10" ht="60" x14ac:dyDescent="0.2">
      <c r="B56" s="19" t="s">
        <v>62</v>
      </c>
      <c r="C56" s="28" t="s">
        <v>63</v>
      </c>
      <c r="D56" s="20" t="s">
        <v>64</v>
      </c>
      <c r="E56" s="22"/>
      <c r="F56" s="22"/>
      <c r="G56" s="7">
        <f t="shared" si="1"/>
        <v>20</v>
      </c>
      <c r="H56" s="9"/>
      <c r="I56" s="8">
        <f t="shared" si="2"/>
        <v>0</v>
      </c>
      <c r="J56" s="10">
        <v>20</v>
      </c>
    </row>
    <row r="57" spans="2:10" ht="19.5" customHeight="1" x14ac:dyDescent="0.2">
      <c r="B57" s="36" t="s">
        <v>65</v>
      </c>
      <c r="C57" s="37"/>
      <c r="D57" s="37"/>
      <c r="E57" s="37"/>
      <c r="F57" s="38"/>
      <c r="G57" s="17">
        <f>SUM(G58:G58)</f>
        <v>30</v>
      </c>
      <c r="H57" s="18"/>
      <c r="I57" s="17">
        <f>SUM(I58:I58)</f>
        <v>0</v>
      </c>
      <c r="J57" s="1">
        <v>50</v>
      </c>
    </row>
    <row r="58" spans="2:10" ht="36" x14ac:dyDescent="0.2">
      <c r="B58" s="19" t="s">
        <v>66</v>
      </c>
      <c r="C58" s="28" t="s">
        <v>67</v>
      </c>
      <c r="D58" s="20" t="s">
        <v>68</v>
      </c>
      <c r="E58" s="22"/>
      <c r="F58" s="22"/>
      <c r="G58" s="7">
        <f t="shared" si="1"/>
        <v>30</v>
      </c>
      <c r="H58" s="9"/>
      <c r="I58" s="8">
        <f t="shared" ref="I58" si="3">IF(E58="Yes", (G58/5)*F58,0)</f>
        <v>0</v>
      </c>
      <c r="J58" s="1">
        <v>30</v>
      </c>
    </row>
    <row r="59" spans="2:10" ht="19.5" customHeight="1" x14ac:dyDescent="0.2">
      <c r="B59" s="36" t="s">
        <v>69</v>
      </c>
      <c r="C59" s="37"/>
      <c r="D59" s="37"/>
      <c r="E59" s="37"/>
      <c r="F59" s="38"/>
      <c r="G59" s="17">
        <f>SUM(G60:G62)</f>
        <v>60</v>
      </c>
      <c r="H59" s="18"/>
      <c r="I59" s="17">
        <f>SUM(I60)</f>
        <v>0</v>
      </c>
      <c r="J59" s="1">
        <v>20</v>
      </c>
    </row>
    <row r="60" spans="2:10" ht="36" x14ac:dyDescent="0.2">
      <c r="B60" s="19" t="s">
        <v>70</v>
      </c>
      <c r="C60" s="28" t="s">
        <v>71</v>
      </c>
      <c r="D60" s="20" t="s">
        <v>72</v>
      </c>
      <c r="E60" s="22"/>
      <c r="F60" s="22"/>
      <c r="G60" s="7">
        <f t="shared" si="1"/>
        <v>20</v>
      </c>
      <c r="H60" s="9"/>
      <c r="I60" s="8">
        <f t="shared" ref="I60:I62" si="4">IF(E60="Yes", (G60/5)*F60,0)</f>
        <v>0</v>
      </c>
      <c r="J60" s="1">
        <v>20</v>
      </c>
    </row>
    <row r="61" spans="2:10" ht="36" x14ac:dyDescent="0.2">
      <c r="B61" s="19" t="s">
        <v>73</v>
      </c>
      <c r="C61" s="28" t="s">
        <v>74</v>
      </c>
      <c r="D61" s="20" t="s">
        <v>75</v>
      </c>
      <c r="E61" s="22"/>
      <c r="F61" s="22"/>
      <c r="G61" s="7">
        <f t="shared" si="1"/>
        <v>20</v>
      </c>
      <c r="H61" s="9"/>
      <c r="I61" s="8">
        <f t="shared" si="4"/>
        <v>0</v>
      </c>
      <c r="J61" s="1">
        <v>20</v>
      </c>
    </row>
    <row r="62" spans="2:10" ht="36" x14ac:dyDescent="0.2">
      <c r="B62" s="19" t="s">
        <v>76</v>
      </c>
      <c r="C62" s="28" t="s">
        <v>77</v>
      </c>
      <c r="D62" s="20" t="s">
        <v>78</v>
      </c>
      <c r="E62" s="22"/>
      <c r="F62" s="22"/>
      <c r="G62" s="7">
        <f t="shared" si="1"/>
        <v>20</v>
      </c>
      <c r="H62" s="9"/>
      <c r="I62" s="8">
        <f t="shared" si="4"/>
        <v>0</v>
      </c>
      <c r="J62" s="1">
        <v>20</v>
      </c>
    </row>
    <row r="63" spans="2:10" ht="19.5" customHeight="1" x14ac:dyDescent="0.2">
      <c r="B63" s="36" t="s">
        <v>79</v>
      </c>
      <c r="C63" s="37"/>
      <c r="D63" s="37"/>
      <c r="E63" s="37"/>
      <c r="F63" s="38"/>
      <c r="G63" s="17">
        <f>SUM(G64:G67)</f>
        <v>90</v>
      </c>
      <c r="H63" s="18"/>
      <c r="I63" s="17">
        <f>SUM(I64:I67)</f>
        <v>0</v>
      </c>
      <c r="J63" s="1">
        <v>120</v>
      </c>
    </row>
    <row r="64" spans="2:10" ht="84" x14ac:dyDescent="0.2">
      <c r="B64" s="19" t="s">
        <v>80</v>
      </c>
      <c r="C64" s="28" t="s">
        <v>81</v>
      </c>
      <c r="D64" s="20" t="s">
        <v>82</v>
      </c>
      <c r="E64" s="22"/>
      <c r="F64" s="22"/>
      <c r="G64" s="7">
        <f t="shared" si="1"/>
        <v>30</v>
      </c>
      <c r="H64" s="9"/>
      <c r="I64" s="8">
        <f t="shared" ref="I64:I67" si="5">IF(E64="Yes", (G64/5)*F64,0)</f>
        <v>0</v>
      </c>
      <c r="J64" s="10">
        <v>30</v>
      </c>
    </row>
    <row r="65" spans="2:10" ht="60" x14ac:dyDescent="0.2">
      <c r="B65" s="19" t="s">
        <v>83</v>
      </c>
      <c r="C65" s="28" t="s">
        <v>84</v>
      </c>
      <c r="D65" s="20" t="s">
        <v>85</v>
      </c>
      <c r="E65" s="22"/>
      <c r="F65" s="22"/>
      <c r="G65" s="7">
        <f t="shared" si="1"/>
        <v>30</v>
      </c>
      <c r="H65" s="9"/>
      <c r="I65" s="8">
        <f t="shared" si="5"/>
        <v>0</v>
      </c>
      <c r="J65" s="10">
        <v>30</v>
      </c>
    </row>
    <row r="66" spans="2:10" ht="132" x14ac:dyDescent="0.2">
      <c r="B66" s="19" t="s">
        <v>86</v>
      </c>
      <c r="C66" s="28" t="s">
        <v>87</v>
      </c>
      <c r="D66" s="20" t="s">
        <v>88</v>
      </c>
      <c r="E66" s="22"/>
      <c r="F66" s="22"/>
      <c r="G66" s="7">
        <f t="shared" si="1"/>
        <v>20</v>
      </c>
      <c r="H66" s="9"/>
      <c r="I66" s="8">
        <f t="shared" si="5"/>
        <v>0</v>
      </c>
      <c r="J66" s="1">
        <v>20</v>
      </c>
    </row>
    <row r="67" spans="2:10" ht="36" x14ac:dyDescent="0.2">
      <c r="B67" s="19" t="s">
        <v>89</v>
      </c>
      <c r="C67" s="28" t="s">
        <v>90</v>
      </c>
      <c r="D67" s="20" t="s">
        <v>91</v>
      </c>
      <c r="E67" s="22"/>
      <c r="F67" s="22"/>
      <c r="G67" s="7">
        <f t="shared" si="1"/>
        <v>10</v>
      </c>
      <c r="H67" s="9"/>
      <c r="I67" s="8">
        <f t="shared" si="5"/>
        <v>0</v>
      </c>
      <c r="J67" s="1">
        <v>10</v>
      </c>
    </row>
    <row r="68" spans="2:10" ht="19.5" customHeight="1" x14ac:dyDescent="0.2">
      <c r="B68" s="36" t="s">
        <v>92</v>
      </c>
      <c r="C68" s="37"/>
      <c r="D68" s="37"/>
      <c r="E68" s="37"/>
      <c r="F68" s="38"/>
      <c r="G68" s="17">
        <f>SUM(G69:G80)</f>
        <v>390</v>
      </c>
      <c r="H68" s="18"/>
      <c r="I68" s="17">
        <f>SUM(I69:I80)</f>
        <v>0</v>
      </c>
      <c r="J68" s="1">
        <v>390</v>
      </c>
    </row>
    <row r="69" spans="2:10" ht="84" x14ac:dyDescent="0.2">
      <c r="B69" s="19" t="s">
        <v>93</v>
      </c>
      <c r="C69" s="28" t="s">
        <v>94</v>
      </c>
      <c r="D69" s="20" t="s">
        <v>95</v>
      </c>
      <c r="E69" s="21"/>
      <c r="F69" s="22"/>
      <c r="G69" s="7">
        <f t="shared" si="1"/>
        <v>20</v>
      </c>
      <c r="H69" s="9"/>
      <c r="I69" s="8">
        <f t="shared" ref="I69:I80" si="6">IF(E69="Yes", (G69/5)*F69,0)</f>
        <v>0</v>
      </c>
      <c r="J69" s="1">
        <v>20</v>
      </c>
    </row>
    <row r="70" spans="2:10" ht="36" x14ac:dyDescent="0.2">
      <c r="B70" s="19" t="s">
        <v>96</v>
      </c>
      <c r="C70" s="28" t="s">
        <v>97</v>
      </c>
      <c r="D70" s="20" t="s">
        <v>98</v>
      </c>
      <c r="E70" s="21"/>
      <c r="F70" s="22"/>
      <c r="G70" s="7">
        <f t="shared" si="1"/>
        <v>10</v>
      </c>
      <c r="H70" s="9"/>
      <c r="I70" s="8">
        <f t="shared" si="6"/>
        <v>0</v>
      </c>
      <c r="J70" s="1">
        <v>10</v>
      </c>
    </row>
    <row r="71" spans="2:10" ht="60" x14ac:dyDescent="0.2">
      <c r="B71" s="19" t="s">
        <v>99</v>
      </c>
      <c r="C71" s="28" t="s">
        <v>100</v>
      </c>
      <c r="D71" s="20" t="s">
        <v>101</v>
      </c>
      <c r="E71" s="21"/>
      <c r="F71" s="22"/>
      <c r="G71" s="7">
        <f t="shared" si="1"/>
        <v>20</v>
      </c>
      <c r="H71" s="9"/>
      <c r="I71" s="8">
        <f t="shared" si="6"/>
        <v>0</v>
      </c>
      <c r="J71" s="1">
        <v>20</v>
      </c>
    </row>
    <row r="72" spans="2:10" ht="69" customHeight="1" x14ac:dyDescent="0.2">
      <c r="B72" s="19" t="s">
        <v>102</v>
      </c>
      <c r="C72" s="28" t="s">
        <v>103</v>
      </c>
      <c r="D72" s="20" t="s">
        <v>104</v>
      </c>
      <c r="E72" s="21"/>
      <c r="F72" s="22"/>
      <c r="G72" s="7">
        <f t="shared" si="1"/>
        <v>20</v>
      </c>
      <c r="H72" s="9"/>
      <c r="I72" s="8">
        <f t="shared" si="6"/>
        <v>0</v>
      </c>
      <c r="J72" s="1">
        <v>20</v>
      </c>
    </row>
    <row r="73" spans="2:10" ht="48" x14ac:dyDescent="0.2">
      <c r="B73" s="19" t="s">
        <v>105</v>
      </c>
      <c r="C73" s="28" t="s">
        <v>106</v>
      </c>
      <c r="D73" s="20" t="s">
        <v>107</v>
      </c>
      <c r="E73" s="21"/>
      <c r="F73" s="22"/>
      <c r="G73" s="7">
        <f t="shared" si="1"/>
        <v>20</v>
      </c>
      <c r="H73" s="9"/>
      <c r="I73" s="8">
        <f t="shared" si="6"/>
        <v>0</v>
      </c>
      <c r="J73" s="1">
        <v>20</v>
      </c>
    </row>
    <row r="74" spans="2:10" ht="48" x14ac:dyDescent="0.2">
      <c r="B74" s="19" t="s">
        <v>108</v>
      </c>
      <c r="C74" s="28" t="s">
        <v>109</v>
      </c>
      <c r="D74" s="20" t="s">
        <v>110</v>
      </c>
      <c r="E74" s="21"/>
      <c r="F74" s="22"/>
      <c r="G74" s="7">
        <f t="shared" si="1"/>
        <v>20</v>
      </c>
      <c r="H74" s="9"/>
      <c r="I74" s="8">
        <f t="shared" si="6"/>
        <v>0</v>
      </c>
      <c r="J74" s="1">
        <v>20</v>
      </c>
    </row>
    <row r="75" spans="2:10" ht="48" x14ac:dyDescent="0.2">
      <c r="B75" s="19" t="s">
        <v>111</v>
      </c>
      <c r="C75" s="28" t="s">
        <v>112</v>
      </c>
      <c r="D75" s="20" t="s">
        <v>113</v>
      </c>
      <c r="E75" s="21"/>
      <c r="F75" s="22"/>
      <c r="G75" s="7">
        <f t="shared" si="1"/>
        <v>20</v>
      </c>
      <c r="H75" s="9"/>
      <c r="I75" s="8">
        <f t="shared" si="6"/>
        <v>0</v>
      </c>
      <c r="J75" s="1">
        <v>20</v>
      </c>
    </row>
    <row r="76" spans="2:10" ht="132" x14ac:dyDescent="0.2">
      <c r="B76" s="19" t="s">
        <v>114</v>
      </c>
      <c r="C76" s="28" t="s">
        <v>115</v>
      </c>
      <c r="D76" s="20" t="s">
        <v>116</v>
      </c>
      <c r="E76" s="21"/>
      <c r="F76" s="22"/>
      <c r="G76" s="7">
        <f t="shared" si="1"/>
        <v>30</v>
      </c>
      <c r="H76" s="9"/>
      <c r="I76" s="8">
        <f t="shared" si="6"/>
        <v>0</v>
      </c>
      <c r="J76" s="1">
        <v>30</v>
      </c>
    </row>
    <row r="77" spans="2:10" ht="24" x14ac:dyDescent="0.2">
      <c r="B77" s="19" t="s">
        <v>117</v>
      </c>
      <c r="C77" s="28" t="s">
        <v>118</v>
      </c>
      <c r="D77" s="20" t="s">
        <v>119</v>
      </c>
      <c r="E77" s="21"/>
      <c r="F77" s="22"/>
      <c r="G77" s="7">
        <f t="shared" si="1"/>
        <v>20</v>
      </c>
      <c r="H77" s="9"/>
      <c r="I77" s="8">
        <f t="shared" si="6"/>
        <v>0</v>
      </c>
      <c r="J77" s="1">
        <v>20</v>
      </c>
    </row>
    <row r="78" spans="2:10" ht="148.5" customHeight="1" x14ac:dyDescent="0.2">
      <c r="B78" s="19" t="s">
        <v>120</v>
      </c>
      <c r="C78" s="28" t="s">
        <v>121</v>
      </c>
      <c r="D78" s="20" t="s">
        <v>122</v>
      </c>
      <c r="E78" s="21"/>
      <c r="F78" s="22"/>
      <c r="G78" s="7">
        <f t="shared" si="1"/>
        <v>100</v>
      </c>
      <c r="H78" s="9"/>
      <c r="I78" s="8">
        <f t="shared" si="6"/>
        <v>0</v>
      </c>
      <c r="J78" s="1">
        <v>100</v>
      </c>
    </row>
    <row r="79" spans="2:10" ht="144" x14ac:dyDescent="0.2">
      <c r="B79" s="19" t="s">
        <v>123</v>
      </c>
      <c r="C79" s="28" t="s">
        <v>124</v>
      </c>
      <c r="D79" s="20" t="s">
        <v>125</v>
      </c>
      <c r="E79" s="21"/>
      <c r="F79" s="22"/>
      <c r="G79" s="7">
        <f t="shared" si="1"/>
        <v>100</v>
      </c>
      <c r="H79" s="9"/>
      <c r="I79" s="8">
        <f t="shared" si="6"/>
        <v>0</v>
      </c>
      <c r="J79" s="1">
        <v>100</v>
      </c>
    </row>
    <row r="80" spans="2:10" ht="36" x14ac:dyDescent="0.2">
      <c r="B80" s="19" t="s">
        <v>126</v>
      </c>
      <c r="C80" s="28" t="s">
        <v>127</v>
      </c>
      <c r="D80" s="20" t="s">
        <v>128</v>
      </c>
      <c r="E80" s="21"/>
      <c r="F80" s="22"/>
      <c r="G80" s="7">
        <f t="shared" si="1"/>
        <v>10</v>
      </c>
      <c r="H80" s="9"/>
      <c r="I80" s="8">
        <f t="shared" si="6"/>
        <v>0</v>
      </c>
      <c r="J80" s="1">
        <v>10</v>
      </c>
    </row>
    <row r="81" spans="2:10" ht="19.5" customHeight="1" x14ac:dyDescent="0.2">
      <c r="B81" s="36" t="s">
        <v>129</v>
      </c>
      <c r="C81" s="37"/>
      <c r="D81" s="37"/>
      <c r="E81" s="37"/>
      <c r="F81" s="38"/>
      <c r="G81" s="17">
        <f>SUM(G82:G88)</f>
        <v>230</v>
      </c>
      <c r="H81" s="18"/>
      <c r="I81" s="17">
        <f>SUM(I82:I88)</f>
        <v>0</v>
      </c>
      <c r="J81" s="1">
        <v>250</v>
      </c>
    </row>
    <row r="82" spans="2:10" ht="36" x14ac:dyDescent="0.2">
      <c r="B82" s="19" t="s">
        <v>130</v>
      </c>
      <c r="C82" s="28" t="s">
        <v>131</v>
      </c>
      <c r="D82" s="20" t="s">
        <v>132</v>
      </c>
      <c r="E82" s="21"/>
      <c r="F82" s="22"/>
      <c r="G82" s="7">
        <f t="shared" si="1"/>
        <v>50</v>
      </c>
      <c r="H82" s="9"/>
      <c r="I82" s="8">
        <f t="shared" ref="I82:I88" si="7">IF(E82="Yes", (G82/5)*F82,0)</f>
        <v>0</v>
      </c>
      <c r="J82" s="1">
        <v>50</v>
      </c>
    </row>
    <row r="83" spans="2:10" ht="36" x14ac:dyDescent="0.2">
      <c r="B83" s="19" t="s">
        <v>133</v>
      </c>
      <c r="C83" s="28" t="s">
        <v>134</v>
      </c>
      <c r="D83" s="20" t="s">
        <v>135</v>
      </c>
      <c r="E83" s="21"/>
      <c r="F83" s="22"/>
      <c r="G83" s="7">
        <f t="shared" si="1"/>
        <v>50</v>
      </c>
      <c r="H83" s="9"/>
      <c r="I83" s="8">
        <f t="shared" si="7"/>
        <v>0</v>
      </c>
      <c r="J83" s="1">
        <v>50</v>
      </c>
    </row>
    <row r="84" spans="2:10" ht="36" x14ac:dyDescent="0.2">
      <c r="B84" s="19" t="s">
        <v>136</v>
      </c>
      <c r="C84" s="28" t="s">
        <v>137</v>
      </c>
      <c r="D84" s="20" t="s">
        <v>138</v>
      </c>
      <c r="E84" s="21"/>
      <c r="F84" s="22"/>
      <c r="G84" s="7">
        <f t="shared" si="1"/>
        <v>30</v>
      </c>
      <c r="H84" s="9"/>
      <c r="I84" s="8">
        <f t="shared" si="7"/>
        <v>0</v>
      </c>
      <c r="J84" s="1">
        <v>30</v>
      </c>
    </row>
    <row r="85" spans="2:10" ht="36" x14ac:dyDescent="0.2">
      <c r="B85" s="19" t="s">
        <v>139</v>
      </c>
      <c r="C85" s="28" t="s">
        <v>140</v>
      </c>
      <c r="D85" s="20" t="s">
        <v>141</v>
      </c>
      <c r="E85" s="21"/>
      <c r="F85" s="22"/>
      <c r="G85" s="7">
        <f t="shared" si="1"/>
        <v>30</v>
      </c>
      <c r="H85" s="9"/>
      <c r="I85" s="8">
        <f t="shared" si="7"/>
        <v>0</v>
      </c>
      <c r="J85" s="1">
        <v>30</v>
      </c>
    </row>
    <row r="86" spans="2:10" ht="24" x14ac:dyDescent="0.2">
      <c r="B86" s="19" t="s">
        <v>142</v>
      </c>
      <c r="C86" s="28" t="s">
        <v>143</v>
      </c>
      <c r="D86" s="20" t="s">
        <v>144</v>
      </c>
      <c r="E86" s="21"/>
      <c r="F86" s="22"/>
      <c r="G86" s="7">
        <v>20</v>
      </c>
      <c r="H86" s="9"/>
      <c r="I86" s="8">
        <f t="shared" si="7"/>
        <v>0</v>
      </c>
      <c r="J86" s="1">
        <v>20</v>
      </c>
    </row>
    <row r="87" spans="2:10" ht="48" x14ac:dyDescent="0.2">
      <c r="B87" s="19" t="s">
        <v>145</v>
      </c>
      <c r="C87" s="28" t="s">
        <v>146</v>
      </c>
      <c r="D87" s="20" t="s">
        <v>147</v>
      </c>
      <c r="E87" s="21"/>
      <c r="F87" s="22"/>
      <c r="G87" s="7">
        <v>40</v>
      </c>
      <c r="H87" s="9"/>
      <c r="I87" s="8">
        <f t="shared" si="7"/>
        <v>0</v>
      </c>
      <c r="J87" s="1">
        <v>40</v>
      </c>
    </row>
    <row r="88" spans="2:10" ht="48" x14ac:dyDescent="0.2">
      <c r="B88" s="19" t="s">
        <v>148</v>
      </c>
      <c r="C88" s="28" t="s">
        <v>149</v>
      </c>
      <c r="D88" s="20" t="s">
        <v>150</v>
      </c>
      <c r="E88" s="21"/>
      <c r="F88" s="22"/>
      <c r="G88" s="7">
        <f t="shared" si="1"/>
        <v>10</v>
      </c>
      <c r="H88" s="9"/>
      <c r="I88" s="8">
        <f t="shared" si="7"/>
        <v>0</v>
      </c>
      <c r="J88" s="1">
        <v>10</v>
      </c>
    </row>
    <row r="89" spans="2:10" ht="19.5" customHeight="1" x14ac:dyDescent="0.2">
      <c r="B89" s="36" t="s">
        <v>151</v>
      </c>
      <c r="C89" s="37"/>
      <c r="D89" s="37"/>
      <c r="E89" s="37"/>
      <c r="F89" s="38"/>
      <c r="G89" s="17">
        <v>0</v>
      </c>
      <c r="H89" s="18"/>
      <c r="I89" s="17">
        <v>0</v>
      </c>
      <c r="J89" s="1">
        <v>0</v>
      </c>
    </row>
    <row r="90" spans="2:10" ht="60" x14ac:dyDescent="0.2">
      <c r="B90" s="19" t="s">
        <v>152</v>
      </c>
      <c r="C90" s="28" t="s">
        <v>153</v>
      </c>
      <c r="D90" s="20" t="s">
        <v>154</v>
      </c>
      <c r="E90" s="21"/>
      <c r="F90" s="23"/>
      <c r="G90" s="5">
        <v>0</v>
      </c>
      <c r="H90" s="9"/>
      <c r="I90" s="4"/>
      <c r="J90" s="1">
        <v>0</v>
      </c>
    </row>
    <row r="91" spans="2:10" ht="48" x14ac:dyDescent="0.2">
      <c r="B91" s="19" t="s">
        <v>155</v>
      </c>
      <c r="C91" s="28" t="s">
        <v>153</v>
      </c>
      <c r="D91" s="20" t="s">
        <v>156</v>
      </c>
      <c r="E91" s="21"/>
      <c r="F91" s="23"/>
      <c r="G91" s="5">
        <v>0</v>
      </c>
      <c r="H91" s="9"/>
      <c r="I91" s="4"/>
      <c r="J91" s="1">
        <v>0</v>
      </c>
    </row>
    <row r="92" spans="2:10" ht="34.5" customHeight="1" x14ac:dyDescent="0.2">
      <c r="B92" s="57" t="s">
        <v>157</v>
      </c>
      <c r="C92" s="58"/>
      <c r="D92" s="58"/>
      <c r="E92" s="58"/>
      <c r="F92" s="58"/>
      <c r="G92" s="15">
        <f>SUM(G93,G102,G105,G108,G113,G118,G122)</f>
        <v>1750</v>
      </c>
      <c r="H92" s="16"/>
      <c r="I92" s="15">
        <f>SUM(I93,I102,I105,I108,I113,I118,I122)</f>
        <v>0</v>
      </c>
      <c r="J92" s="1">
        <v>1635</v>
      </c>
    </row>
    <row r="93" spans="2:10" ht="19.5" customHeight="1" x14ac:dyDescent="0.2">
      <c r="B93" s="33" t="s">
        <v>158</v>
      </c>
      <c r="C93" s="34"/>
      <c r="D93" s="34"/>
      <c r="E93" s="34"/>
      <c r="F93" s="35"/>
      <c r="G93" s="17">
        <f>SUM(G94:G101)</f>
        <v>195</v>
      </c>
      <c r="H93" s="18"/>
      <c r="I93" s="17">
        <f>SUM(I94:I101)</f>
        <v>0</v>
      </c>
      <c r="J93" s="1">
        <v>190</v>
      </c>
    </row>
    <row r="94" spans="2:10" ht="30.75" customHeight="1" x14ac:dyDescent="0.2">
      <c r="B94" s="19" t="s">
        <v>159</v>
      </c>
      <c r="C94" s="28" t="s">
        <v>160</v>
      </c>
      <c r="D94" s="20" t="s">
        <v>161</v>
      </c>
      <c r="E94" s="21"/>
      <c r="F94" s="22"/>
      <c r="G94" s="7">
        <v>30</v>
      </c>
      <c r="H94" s="11"/>
      <c r="I94" s="8">
        <f t="shared" ref="I94:I141" si="8">IF(E94="Yes", (G94/5)*F94,0)</f>
        <v>0</v>
      </c>
      <c r="J94" s="1">
        <v>15</v>
      </c>
    </row>
    <row r="95" spans="2:10" ht="33" customHeight="1" x14ac:dyDescent="0.2">
      <c r="B95" s="19" t="s">
        <v>162</v>
      </c>
      <c r="C95" s="28" t="s">
        <v>163</v>
      </c>
      <c r="D95" s="20" t="s">
        <v>164</v>
      </c>
      <c r="E95" s="21"/>
      <c r="F95" s="22"/>
      <c r="G95" s="7">
        <f t="shared" ref="G95:G101" si="9">IF(E95="N/A",0,J95)</f>
        <v>15</v>
      </c>
      <c r="H95" s="11"/>
      <c r="I95" s="8">
        <f t="shared" si="8"/>
        <v>0</v>
      </c>
      <c r="J95" s="1">
        <v>15</v>
      </c>
    </row>
    <row r="96" spans="2:10" ht="36" x14ac:dyDescent="0.2">
      <c r="B96" s="19" t="s">
        <v>165</v>
      </c>
      <c r="C96" s="28" t="s">
        <v>166</v>
      </c>
      <c r="D96" s="20" t="s">
        <v>167</v>
      </c>
      <c r="E96" s="21"/>
      <c r="F96" s="22"/>
      <c r="G96" s="7">
        <f t="shared" si="9"/>
        <v>15</v>
      </c>
      <c r="H96" s="9"/>
      <c r="I96" s="8">
        <f t="shared" si="8"/>
        <v>0</v>
      </c>
      <c r="J96" s="1">
        <v>15</v>
      </c>
    </row>
    <row r="97" spans="2:13" ht="36" x14ac:dyDescent="0.2">
      <c r="B97" s="19" t="s">
        <v>168</v>
      </c>
      <c r="C97" s="28" t="s">
        <v>169</v>
      </c>
      <c r="D97" s="20" t="s">
        <v>170</v>
      </c>
      <c r="E97" s="21"/>
      <c r="F97" s="22"/>
      <c r="G97" s="7">
        <v>10</v>
      </c>
      <c r="H97" s="9"/>
      <c r="I97" s="8">
        <f t="shared" si="8"/>
        <v>0</v>
      </c>
      <c r="J97" s="1">
        <v>5</v>
      </c>
    </row>
    <row r="98" spans="2:13" ht="36" x14ac:dyDescent="0.2">
      <c r="B98" s="19" t="s">
        <v>171</v>
      </c>
      <c r="C98" s="28" t="s">
        <v>172</v>
      </c>
      <c r="D98" s="20" t="s">
        <v>173</v>
      </c>
      <c r="E98" s="21"/>
      <c r="F98" s="22"/>
      <c r="G98" s="7">
        <f t="shared" si="9"/>
        <v>5</v>
      </c>
      <c r="H98" s="9"/>
      <c r="I98" s="8">
        <f t="shared" si="8"/>
        <v>0</v>
      </c>
      <c r="J98" s="1">
        <v>5</v>
      </c>
    </row>
    <row r="99" spans="2:13" ht="36" x14ac:dyDescent="0.2">
      <c r="B99" s="19" t="s">
        <v>174</v>
      </c>
      <c r="C99" s="28" t="s">
        <v>175</v>
      </c>
      <c r="D99" s="20" t="s">
        <v>176</v>
      </c>
      <c r="E99" s="21"/>
      <c r="F99" s="22"/>
      <c r="G99" s="7">
        <f t="shared" si="9"/>
        <v>40</v>
      </c>
      <c r="H99" s="9"/>
      <c r="I99" s="8">
        <f t="shared" si="8"/>
        <v>0</v>
      </c>
      <c r="J99" s="1">
        <v>40</v>
      </c>
    </row>
    <row r="100" spans="2:13" ht="24" x14ac:dyDescent="0.2">
      <c r="B100" s="19" t="s">
        <v>177</v>
      </c>
      <c r="C100" s="28" t="s">
        <v>178</v>
      </c>
      <c r="D100" s="20" t="s">
        <v>179</v>
      </c>
      <c r="E100" s="21"/>
      <c r="F100" s="22"/>
      <c r="G100" s="7">
        <f t="shared" si="9"/>
        <v>60</v>
      </c>
      <c r="H100" s="9"/>
      <c r="I100" s="8">
        <f t="shared" si="8"/>
        <v>0</v>
      </c>
      <c r="J100" s="1">
        <v>60</v>
      </c>
    </row>
    <row r="101" spans="2:13" ht="36" x14ac:dyDescent="0.2">
      <c r="B101" s="19" t="s">
        <v>180</v>
      </c>
      <c r="C101" s="28" t="s">
        <v>181</v>
      </c>
      <c r="D101" s="20" t="s">
        <v>182</v>
      </c>
      <c r="E101" s="21"/>
      <c r="F101" s="22"/>
      <c r="G101" s="7">
        <f t="shared" si="9"/>
        <v>20</v>
      </c>
      <c r="H101" s="9"/>
      <c r="I101" s="8">
        <f t="shared" si="8"/>
        <v>0</v>
      </c>
      <c r="J101" s="1">
        <v>20</v>
      </c>
    </row>
    <row r="102" spans="2:13" ht="19.5" customHeight="1" x14ac:dyDescent="0.2">
      <c r="B102" s="36" t="s">
        <v>183</v>
      </c>
      <c r="C102" s="37"/>
      <c r="D102" s="37"/>
      <c r="E102" s="37"/>
      <c r="F102" s="38"/>
      <c r="G102" s="17">
        <f>SUM(G103:G104)</f>
        <v>25</v>
      </c>
      <c r="H102" s="18"/>
      <c r="I102" s="17">
        <f>SUM(I103:I104)</f>
        <v>0</v>
      </c>
      <c r="J102" s="1">
        <v>25</v>
      </c>
    </row>
    <row r="103" spans="2:13" ht="60" x14ac:dyDescent="0.2">
      <c r="B103" s="6" t="s">
        <v>184</v>
      </c>
      <c r="C103" s="30" t="s">
        <v>185</v>
      </c>
      <c r="D103" s="20" t="s">
        <v>186</v>
      </c>
      <c r="E103" s="21"/>
      <c r="F103" s="22"/>
      <c r="G103" s="7">
        <f t="shared" ref="G103:G104" si="10">IF(E103="N/A",0,J103)</f>
        <v>10</v>
      </c>
      <c r="H103" s="9"/>
      <c r="I103" s="8">
        <f t="shared" si="8"/>
        <v>0</v>
      </c>
      <c r="J103" s="1">
        <v>10</v>
      </c>
    </row>
    <row r="104" spans="2:13" ht="72" x14ac:dyDescent="0.2">
      <c r="B104" s="6" t="s">
        <v>187</v>
      </c>
      <c r="C104" s="30" t="s">
        <v>188</v>
      </c>
      <c r="D104" s="20" t="s">
        <v>189</v>
      </c>
      <c r="E104" s="21"/>
      <c r="F104" s="22"/>
      <c r="G104" s="7">
        <f t="shared" si="10"/>
        <v>15</v>
      </c>
      <c r="H104" s="9"/>
      <c r="I104" s="8">
        <f t="shared" si="8"/>
        <v>0</v>
      </c>
      <c r="J104" s="1">
        <v>15</v>
      </c>
    </row>
    <row r="105" spans="2:13" ht="19.5" customHeight="1" x14ac:dyDescent="0.2">
      <c r="B105" s="36" t="s">
        <v>190</v>
      </c>
      <c r="C105" s="37"/>
      <c r="D105" s="37"/>
      <c r="E105" s="37"/>
      <c r="F105" s="38"/>
      <c r="G105" s="17">
        <f>SUM(G106:G107)</f>
        <v>80</v>
      </c>
      <c r="H105" s="18"/>
      <c r="I105" s="17">
        <f>SUM(I106:I107)</f>
        <v>0</v>
      </c>
      <c r="J105" s="1">
        <v>80</v>
      </c>
    </row>
    <row r="106" spans="2:13" ht="48" x14ac:dyDescent="0.2">
      <c r="B106" s="6" t="s">
        <v>191</v>
      </c>
      <c r="C106" s="30" t="s">
        <v>192</v>
      </c>
      <c r="D106" s="20" t="s">
        <v>193</v>
      </c>
      <c r="E106" s="21"/>
      <c r="F106" s="22"/>
      <c r="G106" s="7">
        <f t="shared" ref="G106:G107" si="11">IF(E106="N/A",0,J106)</f>
        <v>40</v>
      </c>
      <c r="H106" s="9"/>
      <c r="I106" s="8">
        <f t="shared" si="8"/>
        <v>0</v>
      </c>
      <c r="J106" s="1">
        <v>40</v>
      </c>
      <c r="M106" s="27"/>
    </row>
    <row r="107" spans="2:13" ht="144" x14ac:dyDescent="0.2">
      <c r="B107" s="6" t="s">
        <v>194</v>
      </c>
      <c r="C107" s="30" t="s">
        <v>195</v>
      </c>
      <c r="D107" s="20" t="s">
        <v>196</v>
      </c>
      <c r="E107" s="21"/>
      <c r="F107" s="22"/>
      <c r="G107" s="7">
        <f t="shared" si="11"/>
        <v>40</v>
      </c>
      <c r="H107" s="9"/>
      <c r="I107" s="8">
        <f t="shared" si="8"/>
        <v>0</v>
      </c>
      <c r="J107" s="1">
        <v>40</v>
      </c>
      <c r="M107" s="27"/>
    </row>
    <row r="108" spans="2:13" ht="19.5" customHeight="1" x14ac:dyDescent="0.2">
      <c r="B108" s="36" t="s">
        <v>197</v>
      </c>
      <c r="C108" s="37"/>
      <c r="D108" s="37"/>
      <c r="E108" s="37"/>
      <c r="F108" s="38"/>
      <c r="G108" s="17">
        <f>SUM(G109:G112)</f>
        <v>220</v>
      </c>
      <c r="H108" s="18"/>
      <c r="I108" s="17">
        <f>SUM(I109:I112)</f>
        <v>0</v>
      </c>
      <c r="J108" s="1">
        <v>160</v>
      </c>
    </row>
    <row r="109" spans="2:13" x14ac:dyDescent="0.2">
      <c r="B109" s="6" t="s">
        <v>198</v>
      </c>
      <c r="C109" s="30" t="s">
        <v>199</v>
      </c>
      <c r="D109" s="20" t="s">
        <v>200</v>
      </c>
      <c r="E109" s="21"/>
      <c r="F109" s="22"/>
      <c r="G109" s="7">
        <f t="shared" ref="G109:G110" si="12">IF(E109="N/A",0,J109)</f>
        <v>60</v>
      </c>
      <c r="H109" s="9"/>
      <c r="I109" s="8">
        <f t="shared" si="8"/>
        <v>0</v>
      </c>
      <c r="J109" s="10">
        <v>60</v>
      </c>
    </row>
    <row r="110" spans="2:13" ht="24" x14ac:dyDescent="0.2">
      <c r="B110" s="6" t="s">
        <v>201</v>
      </c>
      <c r="C110" s="30" t="s">
        <v>202</v>
      </c>
      <c r="D110" s="20" t="s">
        <v>203</v>
      </c>
      <c r="E110" s="21"/>
      <c r="F110" s="22"/>
      <c r="G110" s="7">
        <f t="shared" si="12"/>
        <v>20</v>
      </c>
      <c r="H110" s="9"/>
      <c r="I110" s="8">
        <f t="shared" si="8"/>
        <v>0</v>
      </c>
      <c r="J110" s="10">
        <v>20</v>
      </c>
    </row>
    <row r="111" spans="2:13" ht="25.15" customHeight="1" x14ac:dyDescent="0.2">
      <c r="B111" s="6" t="s">
        <v>204</v>
      </c>
      <c r="C111" s="30" t="s">
        <v>205</v>
      </c>
      <c r="D111" s="20" t="s">
        <v>206</v>
      </c>
      <c r="E111" s="21"/>
      <c r="F111" s="22"/>
      <c r="G111" s="7">
        <v>100</v>
      </c>
      <c r="H111" s="9"/>
      <c r="I111" s="8">
        <f t="shared" si="8"/>
        <v>0</v>
      </c>
      <c r="J111" s="10">
        <v>60</v>
      </c>
    </row>
    <row r="112" spans="2:13" ht="24" x14ac:dyDescent="0.2">
      <c r="B112" s="6" t="s">
        <v>207</v>
      </c>
      <c r="C112" s="30" t="s">
        <v>208</v>
      </c>
      <c r="D112" s="20" t="s">
        <v>326</v>
      </c>
      <c r="E112" s="21"/>
      <c r="F112" s="22"/>
      <c r="G112" s="7">
        <v>40</v>
      </c>
      <c r="H112" s="9"/>
      <c r="I112" s="8">
        <f t="shared" si="8"/>
        <v>0</v>
      </c>
      <c r="J112" s="10">
        <v>20</v>
      </c>
    </row>
    <row r="113" spans="2:10" ht="19.5" customHeight="1" x14ac:dyDescent="0.2">
      <c r="B113" s="36" t="s">
        <v>209</v>
      </c>
      <c r="C113" s="37"/>
      <c r="D113" s="37"/>
      <c r="E113" s="37"/>
      <c r="F113" s="38"/>
      <c r="G113" s="17">
        <f>SUM(G114:G117)</f>
        <v>90</v>
      </c>
      <c r="H113" s="18"/>
      <c r="I113" s="17">
        <f>SUM(I114:I117)</f>
        <v>0</v>
      </c>
      <c r="J113" s="1">
        <v>70</v>
      </c>
    </row>
    <row r="114" spans="2:10" ht="36" x14ac:dyDescent="0.2">
      <c r="B114" s="6" t="s">
        <v>210</v>
      </c>
      <c r="C114" s="30" t="s">
        <v>211</v>
      </c>
      <c r="D114" s="20" t="s">
        <v>212</v>
      </c>
      <c r="E114" s="21"/>
      <c r="F114" s="22"/>
      <c r="G114" s="7">
        <f t="shared" ref="G114:G117" si="13">IF(E114="N/A",0,J114)</f>
        <v>20</v>
      </c>
      <c r="H114" s="9"/>
      <c r="I114" s="8">
        <f t="shared" si="8"/>
        <v>0</v>
      </c>
      <c r="J114" s="1">
        <v>20</v>
      </c>
    </row>
    <row r="115" spans="2:10" ht="36" x14ac:dyDescent="0.2">
      <c r="B115" s="6" t="s">
        <v>213</v>
      </c>
      <c r="C115" s="30" t="s">
        <v>214</v>
      </c>
      <c r="D115" s="20" t="s">
        <v>215</v>
      </c>
      <c r="E115" s="21"/>
      <c r="F115" s="22"/>
      <c r="G115" s="7">
        <f t="shared" si="13"/>
        <v>10</v>
      </c>
      <c r="H115" s="9"/>
      <c r="I115" s="8">
        <f t="shared" si="8"/>
        <v>0</v>
      </c>
      <c r="J115" s="1">
        <v>10</v>
      </c>
    </row>
    <row r="116" spans="2:10" ht="24" x14ac:dyDescent="0.2">
      <c r="B116" s="6" t="s">
        <v>216</v>
      </c>
      <c r="C116" s="30" t="s">
        <v>217</v>
      </c>
      <c r="D116" s="20" t="s">
        <v>218</v>
      </c>
      <c r="E116" s="21"/>
      <c r="F116" s="22"/>
      <c r="G116" s="7">
        <f t="shared" si="13"/>
        <v>20</v>
      </c>
      <c r="H116" s="9"/>
      <c r="I116" s="8">
        <f t="shared" si="8"/>
        <v>0</v>
      </c>
      <c r="J116" s="1">
        <v>20</v>
      </c>
    </row>
    <row r="117" spans="2:10" ht="36" x14ac:dyDescent="0.2">
      <c r="B117" s="6" t="s">
        <v>219</v>
      </c>
      <c r="C117" s="30" t="s">
        <v>220</v>
      </c>
      <c r="D117" s="20" t="s">
        <v>221</v>
      </c>
      <c r="E117" s="21"/>
      <c r="F117" s="22"/>
      <c r="G117" s="7">
        <f t="shared" si="13"/>
        <v>40</v>
      </c>
      <c r="H117" s="9"/>
      <c r="I117" s="8">
        <f t="shared" si="8"/>
        <v>0</v>
      </c>
      <c r="J117" s="1">
        <v>40</v>
      </c>
    </row>
    <row r="118" spans="2:10" ht="19.5" customHeight="1" x14ac:dyDescent="0.2">
      <c r="B118" s="36" t="s">
        <v>222</v>
      </c>
      <c r="C118" s="37"/>
      <c r="D118" s="37"/>
      <c r="E118" s="37"/>
      <c r="F118" s="38"/>
      <c r="G118" s="17">
        <f>SUM(G119:G121)</f>
        <v>110</v>
      </c>
      <c r="H118" s="18"/>
      <c r="I118" s="17">
        <f>SUM(I119:I121)</f>
        <v>0</v>
      </c>
      <c r="J118" s="1">
        <v>1110</v>
      </c>
    </row>
    <row r="119" spans="2:10" ht="36" x14ac:dyDescent="0.2">
      <c r="B119" s="6" t="s">
        <v>223</v>
      </c>
      <c r="C119" s="30" t="s">
        <v>224</v>
      </c>
      <c r="D119" s="20" t="s">
        <v>225</v>
      </c>
      <c r="E119" s="21"/>
      <c r="F119" s="22"/>
      <c r="G119" s="7">
        <f t="shared" ref="G119:G121" si="14">IF(E119="N/A",0,J119)</f>
        <v>40</v>
      </c>
      <c r="H119" s="9"/>
      <c r="I119" s="8">
        <f t="shared" si="8"/>
        <v>0</v>
      </c>
      <c r="J119" s="1">
        <v>40</v>
      </c>
    </row>
    <row r="120" spans="2:10" ht="24" x14ac:dyDescent="0.2">
      <c r="B120" s="6" t="s">
        <v>226</v>
      </c>
      <c r="C120" s="30" t="s">
        <v>172</v>
      </c>
      <c r="D120" s="20" t="s">
        <v>227</v>
      </c>
      <c r="E120" s="21"/>
      <c r="F120" s="22"/>
      <c r="G120" s="7">
        <f t="shared" si="14"/>
        <v>30</v>
      </c>
      <c r="H120" s="9"/>
      <c r="I120" s="8">
        <f t="shared" si="8"/>
        <v>0</v>
      </c>
      <c r="J120" s="1">
        <v>30</v>
      </c>
    </row>
    <row r="121" spans="2:10" ht="24" x14ac:dyDescent="0.2">
      <c r="B121" s="6" t="s">
        <v>228</v>
      </c>
      <c r="C121" s="30" t="s">
        <v>229</v>
      </c>
      <c r="D121" s="20" t="s">
        <v>230</v>
      </c>
      <c r="E121" s="21"/>
      <c r="F121" s="22"/>
      <c r="G121" s="7">
        <f t="shared" si="14"/>
        <v>40</v>
      </c>
      <c r="H121" s="9"/>
      <c r="I121" s="8">
        <f t="shared" si="8"/>
        <v>0</v>
      </c>
      <c r="J121" s="1">
        <v>40</v>
      </c>
    </row>
    <row r="122" spans="2:10" ht="19.5" customHeight="1" x14ac:dyDescent="0.2">
      <c r="B122" s="36" t="s">
        <v>231</v>
      </c>
      <c r="C122" s="37"/>
      <c r="D122" s="37"/>
      <c r="E122" s="37"/>
      <c r="F122" s="38"/>
      <c r="G122" s="17">
        <f>SUM(G123:G141)</f>
        <v>1030</v>
      </c>
      <c r="H122" s="18"/>
      <c r="I122" s="17">
        <f>SUM(I123:I141)</f>
        <v>0</v>
      </c>
      <c r="J122" s="1">
        <v>1110</v>
      </c>
    </row>
    <row r="123" spans="2:10" x14ac:dyDescent="0.2">
      <c r="B123" s="6" t="s">
        <v>232</v>
      </c>
      <c r="C123" s="30" t="s">
        <v>233</v>
      </c>
      <c r="D123" s="20" t="s">
        <v>327</v>
      </c>
      <c r="E123" s="21"/>
      <c r="F123" s="22"/>
      <c r="G123" s="7">
        <f t="shared" ref="G123:G141" si="15">IF(E123="N/A",0,J123)</f>
        <v>100</v>
      </c>
      <c r="H123" s="9"/>
      <c r="I123" s="8">
        <f t="shared" si="8"/>
        <v>0</v>
      </c>
      <c r="J123" s="1">
        <v>100</v>
      </c>
    </row>
    <row r="124" spans="2:10" ht="36" x14ac:dyDescent="0.2">
      <c r="B124" s="6" t="s">
        <v>234</v>
      </c>
      <c r="C124" s="30" t="s">
        <v>235</v>
      </c>
      <c r="D124" s="20" t="s">
        <v>236</v>
      </c>
      <c r="E124" s="21"/>
      <c r="F124" s="22"/>
      <c r="G124" s="7">
        <f t="shared" si="15"/>
        <v>100</v>
      </c>
      <c r="H124" s="9"/>
      <c r="I124" s="8">
        <f t="shared" si="8"/>
        <v>0</v>
      </c>
      <c r="J124" s="1">
        <v>100</v>
      </c>
    </row>
    <row r="125" spans="2:10" ht="36" x14ac:dyDescent="0.2">
      <c r="B125" s="6" t="s">
        <v>237</v>
      </c>
      <c r="C125" s="30" t="s">
        <v>238</v>
      </c>
      <c r="D125" s="20" t="s">
        <v>239</v>
      </c>
      <c r="E125" s="21"/>
      <c r="F125" s="22"/>
      <c r="G125" s="7">
        <f t="shared" si="15"/>
        <v>100</v>
      </c>
      <c r="H125" s="9"/>
      <c r="I125" s="8">
        <f t="shared" si="8"/>
        <v>0</v>
      </c>
      <c r="J125" s="1">
        <v>100</v>
      </c>
    </row>
    <row r="126" spans="2:10" ht="36" x14ac:dyDescent="0.2">
      <c r="B126" s="6" t="s">
        <v>240</v>
      </c>
      <c r="C126" s="30" t="s">
        <v>241</v>
      </c>
      <c r="D126" s="20" t="s">
        <v>242</v>
      </c>
      <c r="E126" s="21"/>
      <c r="F126" s="22"/>
      <c r="G126" s="7">
        <f t="shared" si="15"/>
        <v>100</v>
      </c>
      <c r="H126" s="9"/>
      <c r="I126" s="8">
        <f t="shared" si="8"/>
        <v>0</v>
      </c>
      <c r="J126" s="1">
        <v>100</v>
      </c>
    </row>
    <row r="127" spans="2:10" ht="36" x14ac:dyDescent="0.2">
      <c r="B127" s="6" t="s">
        <v>243</v>
      </c>
      <c r="C127" s="30" t="s">
        <v>244</v>
      </c>
      <c r="D127" s="20" t="s">
        <v>245</v>
      </c>
      <c r="E127" s="21"/>
      <c r="F127" s="22"/>
      <c r="G127" s="7">
        <f t="shared" si="15"/>
        <v>100</v>
      </c>
      <c r="H127" s="9"/>
      <c r="I127" s="8">
        <f t="shared" si="8"/>
        <v>0</v>
      </c>
      <c r="J127" s="1">
        <v>100</v>
      </c>
    </row>
    <row r="128" spans="2:10" ht="48" x14ac:dyDescent="0.2">
      <c r="B128" s="6" t="s">
        <v>246</v>
      </c>
      <c r="C128" s="30" t="s">
        <v>247</v>
      </c>
      <c r="D128" s="20" t="s">
        <v>248</v>
      </c>
      <c r="E128" s="21"/>
      <c r="F128" s="22"/>
      <c r="G128" s="7">
        <f t="shared" si="15"/>
        <v>100</v>
      </c>
      <c r="H128" s="9"/>
      <c r="I128" s="8">
        <f t="shared" si="8"/>
        <v>0</v>
      </c>
      <c r="J128" s="1">
        <v>100</v>
      </c>
    </row>
    <row r="129" spans="2:10" ht="48" x14ac:dyDescent="0.2">
      <c r="B129" s="6" t="s">
        <v>249</v>
      </c>
      <c r="C129" s="30" t="s">
        <v>250</v>
      </c>
      <c r="D129" s="20" t="s">
        <v>251</v>
      </c>
      <c r="E129" s="21"/>
      <c r="F129" s="22"/>
      <c r="G129" s="7">
        <f t="shared" si="15"/>
        <v>40</v>
      </c>
      <c r="H129" s="9"/>
      <c r="I129" s="8">
        <f t="shared" si="8"/>
        <v>0</v>
      </c>
      <c r="J129" s="1">
        <v>40</v>
      </c>
    </row>
    <row r="130" spans="2:10" ht="48" x14ac:dyDescent="0.2">
      <c r="B130" s="6" t="s">
        <v>252</v>
      </c>
      <c r="C130" s="30" t="s">
        <v>253</v>
      </c>
      <c r="D130" s="20" t="s">
        <v>254</v>
      </c>
      <c r="E130" s="21"/>
      <c r="F130" s="22"/>
      <c r="G130" s="7">
        <f t="shared" si="15"/>
        <v>10</v>
      </c>
      <c r="H130" s="9"/>
      <c r="I130" s="8">
        <f t="shared" si="8"/>
        <v>0</v>
      </c>
      <c r="J130" s="1">
        <v>10</v>
      </c>
    </row>
    <row r="131" spans="2:10" ht="24" x14ac:dyDescent="0.2">
      <c r="B131" s="6" t="s">
        <v>255</v>
      </c>
      <c r="C131" s="30" t="s">
        <v>256</v>
      </c>
      <c r="D131" s="20" t="s">
        <v>257</v>
      </c>
      <c r="E131" s="21"/>
      <c r="F131" s="22"/>
      <c r="G131" s="7">
        <f t="shared" si="15"/>
        <v>40</v>
      </c>
      <c r="H131" s="9"/>
      <c r="I131" s="8">
        <f t="shared" si="8"/>
        <v>0</v>
      </c>
      <c r="J131" s="1">
        <v>40</v>
      </c>
    </row>
    <row r="132" spans="2:10" ht="24" x14ac:dyDescent="0.2">
      <c r="B132" s="6" t="s">
        <v>258</v>
      </c>
      <c r="C132" s="30" t="s">
        <v>259</v>
      </c>
      <c r="D132" s="20" t="s">
        <v>260</v>
      </c>
      <c r="E132" s="21"/>
      <c r="F132" s="22"/>
      <c r="G132" s="7">
        <f t="shared" si="15"/>
        <v>40</v>
      </c>
      <c r="H132" s="9"/>
      <c r="I132" s="8">
        <f t="shared" si="8"/>
        <v>0</v>
      </c>
      <c r="J132" s="1">
        <v>40</v>
      </c>
    </row>
    <row r="133" spans="2:10" ht="132" x14ac:dyDescent="0.2">
      <c r="B133" s="6" t="s">
        <v>261</v>
      </c>
      <c r="C133" s="30" t="s">
        <v>262</v>
      </c>
      <c r="D133" s="20" t="s">
        <v>263</v>
      </c>
      <c r="E133" s="21"/>
      <c r="F133" s="22"/>
      <c r="G133" s="7">
        <f t="shared" si="15"/>
        <v>50</v>
      </c>
      <c r="H133" s="9"/>
      <c r="I133" s="8">
        <f t="shared" si="8"/>
        <v>0</v>
      </c>
      <c r="J133" s="1">
        <v>50</v>
      </c>
    </row>
    <row r="134" spans="2:10" ht="36" x14ac:dyDescent="0.2">
      <c r="B134" s="6" t="s">
        <v>264</v>
      </c>
      <c r="C134" s="30" t="s">
        <v>265</v>
      </c>
      <c r="D134" s="20" t="s">
        <v>266</v>
      </c>
      <c r="E134" s="21"/>
      <c r="F134" s="22"/>
      <c r="G134" s="7">
        <f t="shared" si="15"/>
        <v>40</v>
      </c>
      <c r="H134" s="9"/>
      <c r="I134" s="8">
        <f t="shared" si="8"/>
        <v>0</v>
      </c>
      <c r="J134" s="1">
        <v>40</v>
      </c>
    </row>
    <row r="135" spans="2:10" ht="108" x14ac:dyDescent="0.2">
      <c r="B135" s="6" t="s">
        <v>267</v>
      </c>
      <c r="C135" s="30" t="s">
        <v>268</v>
      </c>
      <c r="D135" s="20" t="s">
        <v>269</v>
      </c>
      <c r="E135" s="21"/>
      <c r="F135" s="22"/>
      <c r="G135" s="7">
        <f t="shared" si="15"/>
        <v>50</v>
      </c>
      <c r="H135" s="9"/>
      <c r="I135" s="8">
        <f t="shared" si="8"/>
        <v>0</v>
      </c>
      <c r="J135" s="1">
        <v>50</v>
      </c>
    </row>
    <row r="136" spans="2:10" ht="36" x14ac:dyDescent="0.2">
      <c r="B136" s="6" t="s">
        <v>270</v>
      </c>
      <c r="C136" s="30" t="s">
        <v>271</v>
      </c>
      <c r="D136" s="20" t="s">
        <v>272</v>
      </c>
      <c r="E136" s="21"/>
      <c r="F136" s="22"/>
      <c r="G136" s="7">
        <f t="shared" si="15"/>
        <v>40</v>
      </c>
      <c r="H136" s="9"/>
      <c r="I136" s="8">
        <f t="shared" si="8"/>
        <v>0</v>
      </c>
      <c r="J136" s="1">
        <v>40</v>
      </c>
    </row>
    <row r="137" spans="2:10" ht="48" x14ac:dyDescent="0.2">
      <c r="B137" s="6" t="s">
        <v>273</v>
      </c>
      <c r="C137" s="30" t="s">
        <v>274</v>
      </c>
      <c r="D137" s="20" t="s">
        <v>275</v>
      </c>
      <c r="E137" s="21"/>
      <c r="F137" s="22"/>
      <c r="G137" s="7">
        <f t="shared" si="15"/>
        <v>10</v>
      </c>
      <c r="H137" s="9"/>
      <c r="I137" s="8">
        <f t="shared" si="8"/>
        <v>0</v>
      </c>
      <c r="J137" s="1">
        <v>10</v>
      </c>
    </row>
    <row r="138" spans="2:10" ht="48" x14ac:dyDescent="0.2">
      <c r="B138" s="6" t="s">
        <v>276</v>
      </c>
      <c r="C138" s="30" t="s">
        <v>277</v>
      </c>
      <c r="D138" s="20" t="s">
        <v>278</v>
      </c>
      <c r="E138" s="21"/>
      <c r="F138" s="22"/>
      <c r="G138" s="7">
        <f t="shared" si="15"/>
        <v>10</v>
      </c>
      <c r="H138" s="9"/>
      <c r="I138" s="8">
        <f t="shared" si="8"/>
        <v>0</v>
      </c>
      <c r="J138" s="1">
        <v>10</v>
      </c>
    </row>
    <row r="139" spans="2:10" ht="36" x14ac:dyDescent="0.2">
      <c r="B139" s="6" t="s">
        <v>279</v>
      </c>
      <c r="C139" s="30" t="s">
        <v>280</v>
      </c>
      <c r="D139" s="20" t="s">
        <v>281</v>
      </c>
      <c r="E139" s="21"/>
      <c r="F139" s="22"/>
      <c r="G139" s="7">
        <f t="shared" si="15"/>
        <v>40</v>
      </c>
      <c r="H139" s="9"/>
      <c r="I139" s="8">
        <f t="shared" si="8"/>
        <v>0</v>
      </c>
      <c r="J139" s="1">
        <v>40</v>
      </c>
    </row>
    <row r="140" spans="2:10" ht="24" x14ac:dyDescent="0.2">
      <c r="B140" s="6" t="s">
        <v>282</v>
      </c>
      <c r="C140" s="30" t="s">
        <v>283</v>
      </c>
      <c r="D140" s="20" t="s">
        <v>284</v>
      </c>
      <c r="E140" s="21"/>
      <c r="F140" s="22"/>
      <c r="G140" s="7">
        <f t="shared" si="15"/>
        <v>20</v>
      </c>
      <c r="H140" s="9"/>
      <c r="I140" s="8">
        <f t="shared" si="8"/>
        <v>0</v>
      </c>
      <c r="J140" s="1">
        <v>20</v>
      </c>
    </row>
    <row r="141" spans="2:10" ht="36" x14ac:dyDescent="0.2">
      <c r="B141" s="6" t="s">
        <v>285</v>
      </c>
      <c r="C141" s="30" t="s">
        <v>286</v>
      </c>
      <c r="D141" s="20" t="s">
        <v>287</v>
      </c>
      <c r="E141" s="21"/>
      <c r="F141" s="22"/>
      <c r="G141" s="7">
        <f t="shared" si="15"/>
        <v>40</v>
      </c>
      <c r="H141" s="9"/>
      <c r="I141" s="8">
        <f t="shared" si="8"/>
        <v>0</v>
      </c>
      <c r="J141" s="1">
        <v>40</v>
      </c>
    </row>
    <row r="142" spans="2:10" ht="19.5" customHeight="1" x14ac:dyDescent="0.2">
      <c r="B142" s="36" t="s">
        <v>288</v>
      </c>
      <c r="C142" s="37"/>
      <c r="D142" s="37"/>
      <c r="E142" s="37"/>
      <c r="F142" s="38"/>
      <c r="G142" s="17">
        <v>0</v>
      </c>
      <c r="H142" s="18"/>
      <c r="I142" s="17">
        <v>0</v>
      </c>
      <c r="J142" s="1">
        <v>0</v>
      </c>
    </row>
    <row r="143" spans="2:10" ht="60" x14ac:dyDescent="0.2">
      <c r="B143" s="6" t="s">
        <v>289</v>
      </c>
      <c r="C143" s="30" t="s">
        <v>153</v>
      </c>
      <c r="D143" s="20" t="s">
        <v>290</v>
      </c>
      <c r="E143" s="21"/>
      <c r="F143" s="23"/>
      <c r="G143" s="4">
        <v>0</v>
      </c>
      <c r="H143" s="9"/>
      <c r="I143" s="4"/>
    </row>
    <row r="144" spans="2:10" ht="35.25" customHeight="1" x14ac:dyDescent="0.2">
      <c r="B144" s="57" t="s">
        <v>291</v>
      </c>
      <c r="C144" s="58"/>
      <c r="D144" s="58"/>
      <c r="E144" s="58"/>
      <c r="F144" s="58"/>
      <c r="G144" s="15">
        <f>SUM(G145,G151,G154,G157,)</f>
        <v>210</v>
      </c>
      <c r="H144" s="16"/>
      <c r="I144" s="15">
        <f>SUM(I145,I151,I154,I157,)</f>
        <v>0</v>
      </c>
      <c r="J144" s="1">
        <v>215</v>
      </c>
    </row>
    <row r="145" spans="2:10" ht="19.5" customHeight="1" x14ac:dyDescent="0.2">
      <c r="B145" s="36" t="s">
        <v>292</v>
      </c>
      <c r="C145" s="37"/>
      <c r="D145" s="37"/>
      <c r="E145" s="37"/>
      <c r="F145" s="38"/>
      <c r="G145" s="17">
        <f>SUM(G146:G150)</f>
        <v>35</v>
      </c>
      <c r="H145" s="18"/>
      <c r="I145" s="17">
        <f>SUM(I146:I150)</f>
        <v>0</v>
      </c>
      <c r="J145" s="1">
        <v>30</v>
      </c>
    </row>
    <row r="146" spans="2:10" ht="24" x14ac:dyDescent="0.2">
      <c r="B146" s="19" t="s">
        <v>293</v>
      </c>
      <c r="C146" s="28" t="s">
        <v>160</v>
      </c>
      <c r="D146" s="20" t="s">
        <v>294</v>
      </c>
      <c r="E146" s="21"/>
      <c r="F146" s="22"/>
      <c r="G146" s="7">
        <v>10</v>
      </c>
      <c r="H146" s="9"/>
      <c r="I146" s="8">
        <f t="shared" ref="I146:I160" si="16">IF(E146="Yes", (G146/5)*F146,0)</f>
        <v>0</v>
      </c>
      <c r="J146" s="1">
        <v>5</v>
      </c>
    </row>
    <row r="147" spans="2:10" ht="24" x14ac:dyDescent="0.2">
      <c r="B147" s="19" t="s">
        <v>295</v>
      </c>
      <c r="C147" s="28" t="s">
        <v>163</v>
      </c>
      <c r="D147" s="20" t="s">
        <v>296</v>
      </c>
      <c r="E147" s="21"/>
      <c r="F147" s="22"/>
      <c r="G147" s="7">
        <f t="shared" ref="G147:G158" si="17">IF(E147="N/A",0,J147)</f>
        <v>5</v>
      </c>
      <c r="H147" s="9"/>
      <c r="I147" s="8">
        <f t="shared" si="16"/>
        <v>0</v>
      </c>
      <c r="J147" s="1">
        <v>5</v>
      </c>
    </row>
    <row r="148" spans="2:10" ht="24" x14ac:dyDescent="0.2">
      <c r="B148" s="19" t="s">
        <v>297</v>
      </c>
      <c r="C148" s="28" t="s">
        <v>166</v>
      </c>
      <c r="D148" s="20" t="s">
        <v>298</v>
      </c>
      <c r="E148" s="21"/>
      <c r="F148" s="22"/>
      <c r="G148" s="7">
        <f t="shared" si="17"/>
        <v>5</v>
      </c>
      <c r="H148" s="9"/>
      <c r="I148" s="8">
        <f t="shared" si="16"/>
        <v>0</v>
      </c>
      <c r="J148" s="1">
        <v>5</v>
      </c>
    </row>
    <row r="149" spans="2:10" ht="24" x14ac:dyDescent="0.2">
      <c r="B149" s="19" t="s">
        <v>299</v>
      </c>
      <c r="C149" s="28" t="s">
        <v>169</v>
      </c>
      <c r="D149" s="20" t="s">
        <v>300</v>
      </c>
      <c r="E149" s="21"/>
      <c r="F149" s="22"/>
      <c r="G149" s="7">
        <v>10</v>
      </c>
      <c r="H149" s="9"/>
      <c r="I149" s="8">
        <f t="shared" si="16"/>
        <v>0</v>
      </c>
      <c r="J149" s="1">
        <v>5</v>
      </c>
    </row>
    <row r="150" spans="2:10" ht="24" x14ac:dyDescent="0.2">
      <c r="B150" s="19" t="s">
        <v>301</v>
      </c>
      <c r="C150" s="28" t="s">
        <v>172</v>
      </c>
      <c r="D150" s="20" t="s">
        <v>302</v>
      </c>
      <c r="E150" s="21"/>
      <c r="F150" s="22"/>
      <c r="G150" s="7">
        <f t="shared" si="17"/>
        <v>5</v>
      </c>
      <c r="H150" s="9"/>
      <c r="I150" s="8">
        <f t="shared" si="16"/>
        <v>0</v>
      </c>
      <c r="J150" s="1">
        <v>5</v>
      </c>
    </row>
    <row r="151" spans="2:10" ht="19.5" customHeight="1" x14ac:dyDescent="0.2">
      <c r="B151" s="36" t="s">
        <v>303</v>
      </c>
      <c r="C151" s="37"/>
      <c r="D151" s="37"/>
      <c r="E151" s="37"/>
      <c r="F151" s="38"/>
      <c r="G151" s="17">
        <f>SUM(G152:G153)</f>
        <v>25</v>
      </c>
      <c r="H151" s="18"/>
      <c r="I151" s="17">
        <f>SUM(I152:I153)</f>
        <v>0</v>
      </c>
      <c r="J151" s="1">
        <v>25</v>
      </c>
    </row>
    <row r="152" spans="2:10" ht="48" x14ac:dyDescent="0.2">
      <c r="B152" s="6" t="s">
        <v>304</v>
      </c>
      <c r="C152" s="30" t="s">
        <v>305</v>
      </c>
      <c r="D152" s="20" t="s">
        <v>306</v>
      </c>
      <c r="E152" s="21"/>
      <c r="F152" s="22"/>
      <c r="G152" s="7">
        <f t="shared" si="17"/>
        <v>10</v>
      </c>
      <c r="H152" s="9"/>
      <c r="I152" s="8">
        <f t="shared" si="16"/>
        <v>0</v>
      </c>
      <c r="J152" s="1">
        <v>10</v>
      </c>
    </row>
    <row r="153" spans="2:10" ht="60" x14ac:dyDescent="0.2">
      <c r="B153" s="6" t="s">
        <v>307</v>
      </c>
      <c r="C153" s="30" t="s">
        <v>188</v>
      </c>
      <c r="D153" s="20" t="s">
        <v>308</v>
      </c>
      <c r="E153" s="21"/>
      <c r="F153" s="22"/>
      <c r="G153" s="7">
        <f t="shared" si="17"/>
        <v>15</v>
      </c>
      <c r="H153" s="9"/>
      <c r="I153" s="8">
        <f t="shared" si="16"/>
        <v>0</v>
      </c>
      <c r="J153" s="1">
        <v>15</v>
      </c>
    </row>
    <row r="154" spans="2:10" ht="19.5" customHeight="1" x14ac:dyDescent="0.2">
      <c r="B154" s="36" t="s">
        <v>309</v>
      </c>
      <c r="C154" s="37"/>
      <c r="D154" s="37"/>
      <c r="E154" s="37"/>
      <c r="F154" s="38"/>
      <c r="G154" s="17">
        <f>SUM(G155:G156)</f>
        <v>60</v>
      </c>
      <c r="H154" s="18"/>
      <c r="I154" s="17">
        <f>SUM(I155:I156)</f>
        <v>0</v>
      </c>
      <c r="J154" s="1">
        <v>60</v>
      </c>
    </row>
    <row r="155" spans="2:10" ht="36" x14ac:dyDescent="0.2">
      <c r="B155" s="6" t="s">
        <v>310</v>
      </c>
      <c r="C155" s="30" t="s">
        <v>311</v>
      </c>
      <c r="D155" s="20" t="s">
        <v>312</v>
      </c>
      <c r="E155" s="21"/>
      <c r="F155" s="22"/>
      <c r="G155" s="7">
        <f t="shared" si="17"/>
        <v>20</v>
      </c>
      <c r="H155" s="9"/>
      <c r="I155" s="8">
        <f t="shared" si="16"/>
        <v>0</v>
      </c>
      <c r="J155" s="10">
        <v>20</v>
      </c>
    </row>
    <row r="156" spans="2:10" ht="24" x14ac:dyDescent="0.2">
      <c r="B156" s="6" t="s">
        <v>313</v>
      </c>
      <c r="C156" s="30" t="s">
        <v>314</v>
      </c>
      <c r="D156" s="20" t="s">
        <v>315</v>
      </c>
      <c r="E156" s="21"/>
      <c r="F156" s="22"/>
      <c r="G156" s="7">
        <f t="shared" si="17"/>
        <v>40</v>
      </c>
      <c r="H156" s="9"/>
      <c r="I156" s="8">
        <f t="shared" si="16"/>
        <v>0</v>
      </c>
      <c r="J156" s="10">
        <v>40</v>
      </c>
    </row>
    <row r="157" spans="2:10" ht="19.5" customHeight="1" x14ac:dyDescent="0.2">
      <c r="B157" s="36" t="s">
        <v>316</v>
      </c>
      <c r="C157" s="37"/>
      <c r="D157" s="37"/>
      <c r="E157" s="37"/>
      <c r="F157" s="38"/>
      <c r="G157" s="17">
        <f>SUM(G158:G160)</f>
        <v>90</v>
      </c>
      <c r="H157" s="18"/>
      <c r="I157" s="17">
        <f>SUM(I158:I160)</f>
        <v>0</v>
      </c>
      <c r="J157" s="1">
        <v>100</v>
      </c>
    </row>
    <row r="158" spans="2:10" ht="24" x14ac:dyDescent="0.2">
      <c r="B158" s="6" t="s">
        <v>317</v>
      </c>
      <c r="C158" s="30" t="s">
        <v>318</v>
      </c>
      <c r="D158" s="20" t="s">
        <v>319</v>
      </c>
      <c r="E158" s="21"/>
      <c r="F158" s="22"/>
      <c r="G158" s="7">
        <f t="shared" si="17"/>
        <v>40</v>
      </c>
      <c r="H158" s="9"/>
      <c r="I158" s="8">
        <f t="shared" si="16"/>
        <v>0</v>
      </c>
      <c r="J158" s="1">
        <v>40</v>
      </c>
    </row>
    <row r="159" spans="2:10" ht="24" x14ac:dyDescent="0.2">
      <c r="B159" s="6" t="s">
        <v>320</v>
      </c>
      <c r="C159" s="30" t="s">
        <v>172</v>
      </c>
      <c r="D159" s="20" t="s">
        <v>321</v>
      </c>
      <c r="E159" s="21"/>
      <c r="F159" s="22"/>
      <c r="G159" s="7">
        <f>IF(E159="N/A",0,J159)</f>
        <v>30</v>
      </c>
      <c r="H159" s="9"/>
      <c r="I159" s="8">
        <f t="shared" si="16"/>
        <v>0</v>
      </c>
      <c r="J159" s="10">
        <v>30</v>
      </c>
    </row>
    <row r="160" spans="2:10" ht="24" x14ac:dyDescent="0.2">
      <c r="B160" s="6" t="s">
        <v>322</v>
      </c>
      <c r="C160" s="30" t="s">
        <v>323</v>
      </c>
      <c r="D160" s="20" t="s">
        <v>324</v>
      </c>
      <c r="E160" s="21"/>
      <c r="F160" s="22"/>
      <c r="G160" s="7">
        <v>20</v>
      </c>
      <c r="H160" s="9"/>
      <c r="I160" s="8">
        <f t="shared" si="16"/>
        <v>0</v>
      </c>
      <c r="J160" s="10">
        <v>40</v>
      </c>
    </row>
    <row r="161" spans="2:9" ht="35.25" customHeight="1" x14ac:dyDescent="0.2">
      <c r="B161" s="59" t="s">
        <v>325</v>
      </c>
      <c r="C161" s="60"/>
      <c r="D161" s="60"/>
      <c r="E161" s="60"/>
      <c r="F161" s="60"/>
      <c r="G161" s="15">
        <f>SUM(G144,G92,G34)</f>
        <v>2870</v>
      </c>
      <c r="H161" s="16"/>
      <c r="I161" s="15">
        <f>SUM(I144,I92,I34)</f>
        <v>0</v>
      </c>
    </row>
  </sheetData>
  <mergeCells count="60">
    <mergeCell ref="B157:F157"/>
    <mergeCell ref="C20:I20"/>
    <mergeCell ref="C21:I21"/>
    <mergeCell ref="C23:I23"/>
    <mergeCell ref="C24:I24"/>
    <mergeCell ref="C30:C33"/>
    <mergeCell ref="C25:I25"/>
    <mergeCell ref="C26:I26"/>
    <mergeCell ref="C27:I27"/>
    <mergeCell ref="C28:I28"/>
    <mergeCell ref="C29:I29"/>
    <mergeCell ref="B59:F59"/>
    <mergeCell ref="B54:F54"/>
    <mergeCell ref="B122:F122"/>
    <mergeCell ref="B81:F81"/>
    <mergeCell ref="B89:F89"/>
    <mergeCell ref="C17:I17"/>
    <mergeCell ref="C19:I19"/>
    <mergeCell ref="B161:F161"/>
    <mergeCell ref="B34:F34"/>
    <mergeCell ref="B92:F92"/>
    <mergeCell ref="B144:F144"/>
    <mergeCell ref="B142:F142"/>
    <mergeCell ref="B145:F145"/>
    <mergeCell ref="B151:F151"/>
    <mergeCell ref="B154:F154"/>
    <mergeCell ref="B102:F102"/>
    <mergeCell ref="B105:F105"/>
    <mergeCell ref="B108:F108"/>
    <mergeCell ref="B113:F113"/>
    <mergeCell ref="B118:F118"/>
    <mergeCell ref="B63:F63"/>
    <mergeCell ref="H1:I4"/>
    <mergeCell ref="B1:G4"/>
    <mergeCell ref="B22:I22"/>
    <mergeCell ref="B14:I14"/>
    <mergeCell ref="I30:I33"/>
    <mergeCell ref="H30:H33"/>
    <mergeCell ref="B30:B33"/>
    <mergeCell ref="D30:D33"/>
    <mergeCell ref="F30:F33"/>
    <mergeCell ref="G30:G33"/>
    <mergeCell ref="E30:E33"/>
    <mergeCell ref="C13:I13"/>
    <mergeCell ref="C15:I15"/>
    <mergeCell ref="C16:I16"/>
    <mergeCell ref="C18:I18"/>
    <mergeCell ref="B5:I5"/>
    <mergeCell ref="B6:I6"/>
    <mergeCell ref="B12:I12"/>
    <mergeCell ref="C7:I7"/>
    <mergeCell ref="C8:I8"/>
    <mergeCell ref="C9:I9"/>
    <mergeCell ref="C11:I11"/>
    <mergeCell ref="C10:I10"/>
    <mergeCell ref="B93:F93"/>
    <mergeCell ref="B35:F35"/>
    <mergeCell ref="B48:F48"/>
    <mergeCell ref="B57:F57"/>
    <mergeCell ref="B68:F68"/>
  </mergeCells>
  <phoneticPr fontId="2" type="noConversion"/>
  <dataValidations count="4">
    <dataValidation type="list" allowBlank="1" showInputMessage="1" showErrorMessage="1" sqref="F60:F62 F119:F121 F49:F53 F55:F56 F58 F69:F80 F103:F104 F106:F107 F109:F112 F114:F117 F158:F160 F146:F150 F152:F153 F155:F156 F123:F141 F64:F67 F94:F101 F82:F88" xr:uid="{00000000-0002-0000-0000-000000000000}">
      <formula1>"1,2,3,4,5"</formula1>
    </dataValidation>
    <dataValidation type="list" allowBlank="1" showInputMessage="1" showErrorMessage="1" sqref="E49 E52 E36:E47 E60:E61 E64:E67 E94 E99:E100 E90:E91 E83 E119 E134 E103:E104 E152:E153 E143 E55:E56 E58 E85:E88 E123:E128 E121 E158 E146:E147 E160" xr:uid="{00000000-0002-0000-0000-000001000000}">
      <formula1>"Yes, No"</formula1>
    </dataValidation>
    <dataValidation type="list" allowBlank="1" showInputMessage="1" showErrorMessage="1" sqref="E50:E51 E84 E120 E53 E95:E98 E110:E112 E82 E101 E106:E107 E115:E117 E69:E80 E129:E133 E135:E141 E148:E150 E155:E156 E62 E159" xr:uid="{00000000-0002-0000-0000-000002000000}">
      <formula1>"Yes, No, N/A"</formula1>
    </dataValidation>
    <dataValidation type="list" allowBlank="1" showInputMessage="1" showErrorMessage="1" sqref="E114 E109" xr:uid="{75221E63-B4E9-454E-BFC6-DD2D83E365A8}">
      <formula1>"Yes, No,"</formula1>
    </dataValidation>
  </dataValidations>
  <pageMargins left="0.7" right="0.7" top="0.75" bottom="0.75" header="0.3" footer="0.3"/>
  <pageSetup orientation="portrait" r:id="rId1"/>
  <ignoredErrors>
    <ignoredError sqref="G48" formulaRange="1"/>
    <ignoredError sqref="I54 I57 I63 I68 I59 I81 I102 I105 I108 I113 I151 I154 I157 G57 G54 G63 G157 G154 G151 G113 G108 G105 G102 G68 I118 G118 G122 I122 G59" formula="1"/>
    <ignoredError sqref="G81" formula="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99a082-b025-417b-b1b4-44094cde1f6a">
      <Terms xmlns="http://schemas.microsoft.com/office/infopath/2007/PartnerControls"/>
    </lcf76f155ced4ddcb4097134ff3c332f>
    <TaxCatchAll xmlns="fc6bf64a-19b9-4a42-a47e-fab46c62a3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EB6652CAA5EE3459334DA335A7D46ED" ma:contentTypeVersion="15" ma:contentTypeDescription="Crear nuevo documento." ma:contentTypeScope="" ma:versionID="739dafd9a1e595a5338839a24274a270">
  <xsd:schema xmlns:xsd="http://www.w3.org/2001/XMLSchema" xmlns:xs="http://www.w3.org/2001/XMLSchema" xmlns:p="http://schemas.microsoft.com/office/2006/metadata/properties" xmlns:ns2="2a99a082-b025-417b-b1b4-44094cde1f6a" xmlns:ns3="fc6bf64a-19b9-4a42-a47e-fab46c62a308" targetNamespace="http://schemas.microsoft.com/office/2006/metadata/properties" ma:root="true" ma:fieldsID="c8967a9af00eeffd3b113ac527c05cd2" ns2:_="" ns3:_="">
    <xsd:import namespace="2a99a082-b025-417b-b1b4-44094cde1f6a"/>
    <xsd:import namespace="fc6bf64a-19b9-4a42-a47e-fab46c62a3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9a082-b025-417b-b1b4-44094cde1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63fa2518-c3b9-481e-b713-687ff2d9be1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6bf64a-19b9-4a42-a47e-fab46c62a30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3fcdcb5-a8c4-44e5-a2bb-bbd9ac898c6e}" ma:internalName="TaxCatchAll" ma:showField="CatchAllData" ma:web="fc6bf64a-19b9-4a42-a47e-fab46c62a30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6E36C9-E357-461E-BDA3-7DA26F7D108A}">
  <ds:schemaRefs>
    <ds:schemaRef ds:uri="http://schemas.microsoft.com/sharepoint/v3/contenttype/forms"/>
  </ds:schemaRefs>
</ds:datastoreItem>
</file>

<file path=customXml/itemProps2.xml><?xml version="1.0" encoding="utf-8"?>
<ds:datastoreItem xmlns:ds="http://schemas.openxmlformats.org/officeDocument/2006/customXml" ds:itemID="{E0F1A6A3-CC60-4531-B135-5B9A81438D42}">
  <ds:schemaRefs>
    <ds:schemaRef ds:uri="http://schemas.microsoft.com/office/2006/metadata/properties"/>
    <ds:schemaRef ds:uri="http://schemas.microsoft.com/office/infopath/2007/PartnerControls"/>
    <ds:schemaRef ds:uri="a99f4492-f1ec-45ca-9522-945a2a65fea9"/>
    <ds:schemaRef ds:uri="c0756931-26a2-4100-85a8-328d9797f085"/>
    <ds:schemaRef ds:uri="366fe0ca-d22a-4e44-955d-faaaf7c6314e"/>
    <ds:schemaRef ds:uri="b9cfa742-5837-4a74-b2a3-fed68f01016f"/>
  </ds:schemaRefs>
</ds:datastoreItem>
</file>

<file path=customXml/itemProps3.xml><?xml version="1.0" encoding="utf-8"?>
<ds:datastoreItem xmlns:ds="http://schemas.openxmlformats.org/officeDocument/2006/customXml" ds:itemID="{38C21614-C525-44AE-9AA9-344D0BC856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Sustainability Standard</vt:lpstr>
      <vt:lpstr>'Sustainability Standard'!_Hlk67400721</vt:lpstr>
      <vt:lpstr>'Sustainability Standard'!_Hlk67574704</vt:lpstr>
      <vt:lpstr>'Sustainability Standard'!_Hlk72871447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Ortega</dc:creator>
  <cp:keywords/>
  <dc:description/>
  <cp:lastModifiedBy>Edgar Alejandro Barrientos Borja</cp:lastModifiedBy>
  <cp:revision/>
  <dcterms:created xsi:type="dcterms:W3CDTF">2021-10-01T14:29:13Z</dcterms:created>
  <dcterms:modified xsi:type="dcterms:W3CDTF">2025-09-08T19:55:52Z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0x0101003EB6652CAA5EE3459334DA335A7D46ED</vt:lpwstr>
  </property>
  <property fmtid="{D5CDD505-2E9C-101B-9397-08002B2CF9AE}" pid="3" name="MediaServiceImageTags">
    <vt:lpwstr/>
  </property>
</Properties>
</file>